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embeddings/oleObject1.bin" ContentType="application/vnd.openxmlformats-officedocument.oleObject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ustomProperty5.bin" ContentType="application/vnd.openxmlformats-officedocument.spreadsheetml.customProperty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ustomProperty6.bin" ContentType="application/vnd.openxmlformats-officedocument.spreadsheetml.customProperty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ustomProperty7.bin" ContentType="application/vnd.openxmlformats-officedocument.spreadsheetml.customProperty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MSA_Europe_Pricing_Office\Price Lists\2021\Price Generators 2021\PremAire\Webdam\"/>
    </mc:Choice>
  </mc:AlternateContent>
  <workbookProtection workbookAlgorithmName="SHA-512" workbookHashValue="WVDE+tAGRylgK+0+Kxies60NuJP+35c/98PNFkjOTaW5p+rZU9GWqkeKy5drzvmMiPR/xV8OMZRtVQ+NnoSvwQ==" workbookSaltValue="aUivOqyt4tQ4rw77hyMANg==" workbookSpinCount="100000" lockStructure="1"/>
  <bookViews>
    <workbookView xWindow="-28920" yWindow="-120" windowWidth="29040" windowHeight="15840" tabRatio="908" firstSheet="1" activeTab="1"/>
  </bookViews>
  <sheets>
    <sheet name="Logics Overview" sheetId="31" state="hidden" r:id="rId1"/>
    <sheet name="EUR_PremAire Configurator" sheetId="34" r:id="rId2"/>
    <sheet name="Prices 2021" sheetId="28" state="hidden" r:id="rId3"/>
    <sheet name="EUR_FR_PremAire Configurator" sheetId="35" state="hidden" r:id="rId4"/>
    <sheet name="EUR_IT_PremAire Configurator" sheetId="37" state="hidden" r:id="rId5"/>
    <sheet name="CHF_PremAire Configurator" sheetId="32" state="hidden" r:id="rId6"/>
    <sheet name="GBP_PremAire Configurator" sheetId="33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DAT56565" localSheetId="4">'[1]PHI &amp; 2006 Cost'!#REF!</definedName>
    <definedName name="____DAT56565">'[1]PHI &amp; 2006 Cost'!#REF!</definedName>
    <definedName name="___DAT1" localSheetId="4">'[1]PHI &amp; 2006 Cost'!#REF!</definedName>
    <definedName name="___DAT1">'[1]PHI &amp; 2006 Cost'!#REF!</definedName>
    <definedName name="___DAT2" localSheetId="4">'[1]PHI &amp; 2006 Cost'!#REF!</definedName>
    <definedName name="___DAT2">'[1]PHI &amp; 2006 Cost'!#REF!</definedName>
    <definedName name="___DAT3" localSheetId="4">'[1]PHI &amp; 2006 Cost'!#REF!</definedName>
    <definedName name="___DAT3">'[1]PHI &amp; 2006 Cost'!#REF!</definedName>
    <definedName name="___DAT4" localSheetId="4">'[1]PHI &amp; 2006 Cost'!#REF!</definedName>
    <definedName name="___DAT4">'[1]PHI &amp; 2006 Cost'!#REF!</definedName>
    <definedName name="___DAT5" localSheetId="4">'[1]PHI &amp; 2006 Cost'!#REF!</definedName>
    <definedName name="___DAT5">'[1]PHI &amp; 2006 Cost'!#REF!</definedName>
    <definedName name="___DAT6" localSheetId="4">'[1]PHI &amp; 2006 Cost'!#REF!</definedName>
    <definedName name="___DAT6">'[1]PHI &amp; 2006 Cost'!#REF!</definedName>
    <definedName name="___DAT7" localSheetId="4">'[1]PHI &amp; 2006 Cost'!#REF!</definedName>
    <definedName name="___DAT7">'[1]PHI &amp; 2006 Cost'!#REF!</definedName>
    <definedName name="___DAT8" localSheetId="4">'[1]PHI &amp; 2006 Cost'!#REF!</definedName>
    <definedName name="___DAT8">'[1]PHI &amp; 2006 Cost'!#REF!</definedName>
    <definedName name="___DAT9" localSheetId="4">'[1]PHI &amp; 2006 Cost'!#REF!</definedName>
    <definedName name="___DAT9">'[1]PHI &amp; 2006 Cost'!#REF!</definedName>
    <definedName name="___LP2008">[2]Option!$A$1:$A$16</definedName>
    <definedName name="__DAT1" localSheetId="4">'[1]PHI &amp; 2006 Cost'!#REF!</definedName>
    <definedName name="__DAT1">'[1]PHI &amp; 2006 Cost'!#REF!</definedName>
    <definedName name="__DAT2" localSheetId="4">'[1]PHI &amp; 2006 Cost'!#REF!</definedName>
    <definedName name="__DAT2">'[1]PHI &amp; 2006 Cost'!#REF!</definedName>
    <definedName name="__DAT3" localSheetId="4">'[1]PHI &amp; 2006 Cost'!#REF!</definedName>
    <definedName name="__DAT3">'[1]PHI &amp; 2006 Cost'!#REF!</definedName>
    <definedName name="__DAT4" localSheetId="4">'[1]PHI &amp; 2006 Cost'!#REF!</definedName>
    <definedName name="__DAT4">'[1]PHI &amp; 2006 Cost'!#REF!</definedName>
    <definedName name="__DAT5" localSheetId="4">'[1]PHI &amp; 2006 Cost'!#REF!</definedName>
    <definedName name="__DAT5">'[1]PHI &amp; 2006 Cost'!#REF!</definedName>
    <definedName name="__DAT6" localSheetId="4">'[1]PHI &amp; 2006 Cost'!#REF!</definedName>
    <definedName name="__DAT6">'[1]PHI &amp; 2006 Cost'!#REF!</definedName>
    <definedName name="__DAT7" localSheetId="4">'[1]PHI &amp; 2006 Cost'!#REF!</definedName>
    <definedName name="__DAT7">'[1]PHI &amp; 2006 Cost'!#REF!</definedName>
    <definedName name="__DAT8" localSheetId="4">'[1]PHI &amp; 2006 Cost'!#REF!</definedName>
    <definedName name="__DAT8">'[1]PHI &amp; 2006 Cost'!#REF!</definedName>
    <definedName name="__DAT9" localSheetId="4">'[1]PHI &amp; 2006 Cost'!#REF!</definedName>
    <definedName name="__DAT9">'[1]PHI &amp; 2006 Cost'!#REF!</definedName>
    <definedName name="__LP2008">[3]Option!$A$1:$A$16</definedName>
    <definedName name="_ATO1" localSheetId="5">#REF!</definedName>
    <definedName name="_ATO1" localSheetId="3">#REF!</definedName>
    <definedName name="_ATO1" localSheetId="4">#REF!</definedName>
    <definedName name="_ATO1" localSheetId="1">#REF!</definedName>
    <definedName name="_ATO1" localSheetId="6">#REF!</definedName>
    <definedName name="_ATO1">#REF!</definedName>
    <definedName name="_ATO2" localSheetId="5">#REF!</definedName>
    <definedName name="_ATO2" localSheetId="3">#REF!</definedName>
    <definedName name="_ATO2" localSheetId="4">#REF!</definedName>
    <definedName name="_ATO2" localSheetId="1">#REF!</definedName>
    <definedName name="_ATO2" localSheetId="6">#REF!</definedName>
    <definedName name="_ATO2">#REF!</definedName>
    <definedName name="_ATO3" localSheetId="5">#REF!</definedName>
    <definedName name="_ATO3" localSheetId="3">#REF!</definedName>
    <definedName name="_ATO3" localSheetId="4">#REF!</definedName>
    <definedName name="_ATO3" localSheetId="1">#REF!</definedName>
    <definedName name="_ATO3" localSheetId="6">#REF!</definedName>
    <definedName name="_ATO3">#REF!</definedName>
    <definedName name="_ATO4" localSheetId="5">#REF!</definedName>
    <definedName name="_ATO4" localSheetId="3">#REF!</definedName>
    <definedName name="_ATO4" localSheetId="4">#REF!</definedName>
    <definedName name="_ATO4" localSheetId="1">#REF!</definedName>
    <definedName name="_ATO4" localSheetId="6">#REF!</definedName>
    <definedName name="_ATO4">#REF!</definedName>
    <definedName name="_ATO5">#REF!</definedName>
    <definedName name="_ATO6" localSheetId="5">#REF!</definedName>
    <definedName name="_ATO6" localSheetId="3">#REF!</definedName>
    <definedName name="_ATO6" localSheetId="4">#REF!</definedName>
    <definedName name="_ATO6" localSheetId="1">#REF!</definedName>
    <definedName name="_ATO6" localSheetId="6">#REF!</definedName>
    <definedName name="_ATO6">#REF!</definedName>
    <definedName name="_ATO7" localSheetId="5">#REF!</definedName>
    <definedName name="_ATO7" localSheetId="3">#REF!</definedName>
    <definedName name="_ATO7" localSheetId="4">#REF!</definedName>
    <definedName name="_ATO7" localSheetId="1">#REF!</definedName>
    <definedName name="_ATO7" localSheetId="6">#REF!</definedName>
    <definedName name="_ATO7">#REF!</definedName>
    <definedName name="_ATO8" localSheetId="5">#REF!</definedName>
    <definedName name="_ATO8" localSheetId="3">#REF!</definedName>
    <definedName name="_ATO8" localSheetId="4">#REF!</definedName>
    <definedName name="_ATO8" localSheetId="1">#REF!</definedName>
    <definedName name="_ATO8" localSheetId="6">#REF!</definedName>
    <definedName name="_ATO8">#REF!</definedName>
    <definedName name="_ATO9" localSheetId="5">#REF!</definedName>
    <definedName name="_ATO9" localSheetId="3">#REF!</definedName>
    <definedName name="_ATO9" localSheetId="4">#REF!</definedName>
    <definedName name="_ATO9" localSheetId="1">#REF!</definedName>
    <definedName name="_ATO9" localSheetId="6">#REF!</definedName>
    <definedName name="_ATO9">#REF!</definedName>
    <definedName name="_Cod1">#REF!</definedName>
    <definedName name="_Cod2">#REF!</definedName>
    <definedName name="_Cod3">#REF!</definedName>
    <definedName name="_Cod4">#REF!</definedName>
    <definedName name="_Cod5">#REF!</definedName>
    <definedName name="_Cod6">#REF!</definedName>
    <definedName name="_Cod7">#REF!</definedName>
    <definedName name="_DAT1" localSheetId="4">'[4]PHI &amp; 2006 Cost'!#REF!</definedName>
    <definedName name="_DAT1">'[4]PHI &amp; 2006 Cost'!#REF!</definedName>
    <definedName name="_DAT2" localSheetId="4">'[4]PHI &amp; 2006 Cost'!#REF!</definedName>
    <definedName name="_DAT2">'[4]PHI &amp; 2006 Cost'!#REF!</definedName>
    <definedName name="_DAT3" localSheetId="4">'[4]PHI &amp; 2006 Cost'!#REF!</definedName>
    <definedName name="_DAT3">'[4]PHI &amp; 2006 Cost'!#REF!</definedName>
    <definedName name="_DAT4" localSheetId="4">'[4]PHI &amp; 2006 Cost'!#REF!</definedName>
    <definedName name="_DAT4">'[4]PHI &amp; 2006 Cost'!#REF!</definedName>
    <definedName name="_DAT5" localSheetId="4">'[4]PHI &amp; 2006 Cost'!#REF!</definedName>
    <definedName name="_DAT5">'[4]PHI &amp; 2006 Cost'!#REF!</definedName>
    <definedName name="_DAT6" localSheetId="4">'[4]PHI &amp; 2006 Cost'!#REF!</definedName>
    <definedName name="_DAT6">'[4]PHI &amp; 2006 Cost'!#REF!</definedName>
    <definedName name="_DAT7" localSheetId="4">'[4]PHI &amp; 2006 Cost'!#REF!</definedName>
    <definedName name="_DAT7">'[4]PHI &amp; 2006 Cost'!#REF!</definedName>
    <definedName name="_DAT8" localSheetId="4">'[4]PHI &amp; 2006 Cost'!#REF!</definedName>
    <definedName name="_DAT8">'[4]PHI &amp; 2006 Cost'!#REF!</definedName>
    <definedName name="_DAT9" localSheetId="4">'[4]PHI &amp; 2006 Cost'!#REF!</definedName>
    <definedName name="_DAT9">'[4]PHI &amp; 2006 Cost'!#REF!</definedName>
    <definedName name="_xlnm._FilterDatabase" localSheetId="2" hidden="1">'Prices 2021'!$A$2:$H$55</definedName>
    <definedName name="_LP2008">[3]Option!$A$1:$A$16</definedName>
    <definedName name="asd" localSheetId="4">'[5]PHI &amp; 2006 Cost'!#REF!</definedName>
    <definedName name="asd">'[5]PHI &amp; 2006 Cost'!#REF!</definedName>
    <definedName name="asdasd" localSheetId="4">'[4]PHI &amp; 2006 Cost'!#REF!</definedName>
    <definedName name="asdasd">'[4]PHI &amp; 2006 Cost'!#REF!</definedName>
    <definedName name="ATO_1" localSheetId="5">#REF!</definedName>
    <definedName name="ATO_1" localSheetId="3">#REF!</definedName>
    <definedName name="ATO_1" localSheetId="4">#REF!</definedName>
    <definedName name="ATO_1" localSheetId="1">#REF!</definedName>
    <definedName name="ATO_1" localSheetId="6">#REF!</definedName>
    <definedName name="ATO_1">#REF!</definedName>
    <definedName name="ATO_2" localSheetId="5">#REF!</definedName>
    <definedName name="ATO_2" localSheetId="3">#REF!</definedName>
    <definedName name="ATO_2" localSheetId="4">#REF!</definedName>
    <definedName name="ATO_2" localSheetId="1">#REF!</definedName>
    <definedName name="ATO_2" localSheetId="6">#REF!</definedName>
    <definedName name="ATO_2">#REF!</definedName>
    <definedName name="ATO_3" localSheetId="5">#REF!</definedName>
    <definedName name="ATO_3" localSheetId="3">#REF!</definedName>
    <definedName name="ATO_3" localSheetId="4">#REF!</definedName>
    <definedName name="ATO_3" localSheetId="1">#REF!</definedName>
    <definedName name="ATO_3" localSheetId="6">#REF!</definedName>
    <definedName name="ATO_3">#REF!</definedName>
    <definedName name="ATO_4" localSheetId="5">#REF!</definedName>
    <definedName name="ATO_4" localSheetId="3">#REF!</definedName>
    <definedName name="ATO_4" localSheetId="4">#REF!</definedName>
    <definedName name="ATO_4" localSheetId="1">#REF!</definedName>
    <definedName name="ATO_4" localSheetId="6">#REF!</definedName>
    <definedName name="ATO_4">#REF!</definedName>
    <definedName name="ATO_5" localSheetId="5">#REF!</definedName>
    <definedName name="ATO_5" localSheetId="3">#REF!</definedName>
    <definedName name="ATO_5" localSheetId="4">#REF!</definedName>
    <definedName name="ATO_5" localSheetId="1">#REF!</definedName>
    <definedName name="ATO_5" localSheetId="6">#REF!</definedName>
    <definedName name="ATO_5">#REF!</definedName>
    <definedName name="ATO_6" localSheetId="5">#REF!</definedName>
    <definedName name="ATO_6" localSheetId="3">#REF!</definedName>
    <definedName name="ATO_6" localSheetId="4">#REF!</definedName>
    <definedName name="ATO_6" localSheetId="1">#REF!</definedName>
    <definedName name="ATO_6" localSheetId="6">#REF!</definedName>
    <definedName name="ATO_6">#REF!</definedName>
    <definedName name="ATO_7" localSheetId="5">#REF!</definedName>
    <definedName name="ATO_7" localSheetId="3">#REF!</definedName>
    <definedName name="ATO_7" localSheetId="4">#REF!</definedName>
    <definedName name="ATO_7" localSheetId="1">#REF!</definedName>
    <definedName name="ATO_7" localSheetId="6">#REF!</definedName>
    <definedName name="ATO_7">#REF!</definedName>
    <definedName name="ATO_8" localSheetId="5">#REF!</definedName>
    <definedName name="ATO_8" localSheetId="3">#REF!</definedName>
    <definedName name="ATO_8" localSheetId="4">#REF!</definedName>
    <definedName name="ATO_8" localSheetId="1">#REF!</definedName>
    <definedName name="ATO_8" localSheetId="6">#REF!</definedName>
    <definedName name="ATO_8">#REF!</definedName>
    <definedName name="ATO_9" localSheetId="5">#REF!</definedName>
    <definedName name="ATO_9" localSheetId="3">#REF!</definedName>
    <definedName name="ATO_9" localSheetId="4">#REF!</definedName>
    <definedName name="ATO_9" localSheetId="1">#REF!</definedName>
    <definedName name="ATO_9" localSheetId="6">#REF!</definedName>
    <definedName name="ATO_9">#REF!</definedName>
    <definedName name="AU_TYPE_PA" localSheetId="5">#REF!</definedName>
    <definedName name="AU_TYPE_PA" localSheetId="3">#REF!</definedName>
    <definedName name="AU_TYPE_PA" localSheetId="4">#REF!</definedName>
    <definedName name="AU_TYPE_PA" localSheetId="1">#REF!</definedName>
    <definedName name="AU_TYPE_PA" localSheetId="6">#REF!</definedName>
    <definedName name="AU_TYPE_PA">#REF!</definedName>
    <definedName name="AVO">#REF!</definedName>
    <definedName name="AVO_Faktor" localSheetId="4">#REF!</definedName>
    <definedName name="AVO_Faktor">#REF!</definedName>
    <definedName name="AVO_Mg">#REF!</definedName>
    <definedName name="BOM" localSheetId="4">#REF!</definedName>
    <definedName name="BOM">#REF!</definedName>
    <definedName name="BSC">#REF!</definedName>
    <definedName name="CC_DE04">#REF!</definedName>
    <definedName name="CC_DE0400010" localSheetId="4">#REF!</definedName>
    <definedName name="CC_DE0400010">#REF!</definedName>
    <definedName name="chinstrap">'[6]List of choices'!$A$9:$G$9</definedName>
    <definedName name="Chinstrap_conversion">[6]converterinput!$A$15:$F$17</definedName>
    <definedName name="chinstrap_text">'[6]List of choices'!$A$9:$A$9</definedName>
    <definedName name="colour">'[6]List of choices'!$A$41:$G$50</definedName>
    <definedName name="Colour_conversion">[6]converterinput!$A$54:$F$65</definedName>
    <definedName name="colour_text">'[6]List of choices'!$A$41:$A$50</definedName>
    <definedName name="Colours">'[7]List of choices'!$A$75:$G$86</definedName>
    <definedName name="Colours_conversion">'[7]converter input'!$A$70:$F$81</definedName>
    <definedName name="Colours_Text">'[7]List of choices'!$A$75:$A$86</definedName>
    <definedName name="Com">'[7]List of choices'!$A$38:$G$38</definedName>
    <definedName name="COM_conversion">'[7]converter input'!$A$36:$F$36</definedName>
    <definedName name="Com_Text">'[7]List of choices'!$A$38:$A$38</definedName>
    <definedName name="DATA1" localSheetId="4">#REF!</definedName>
    <definedName name="DATA1">#REF!</definedName>
    <definedName name="DATA10" localSheetId="4">'[8]raw ALL'!#REF!</definedName>
    <definedName name="DATA10">'[8]raw ALL'!#REF!</definedName>
    <definedName name="DATA11" localSheetId="4">'[8]raw ALL'!#REF!</definedName>
    <definedName name="DATA11">'[8]raw ALL'!#REF!</definedName>
    <definedName name="DATA12" localSheetId="4">'[8]raw ALL'!#REF!</definedName>
    <definedName name="DATA12">'[8]raw ALL'!#REF!</definedName>
    <definedName name="DATA13" localSheetId="4">'[8]raw ALL'!#REF!</definedName>
    <definedName name="DATA13">'[8]raw ALL'!#REF!</definedName>
    <definedName name="DATA14" localSheetId="4">'[8]raw ALL'!#REF!</definedName>
    <definedName name="DATA14">'[8]raw ALL'!#REF!</definedName>
    <definedName name="DATA15" localSheetId="4">#REF!</definedName>
    <definedName name="DATA15">#REF!</definedName>
    <definedName name="DATA16" localSheetId="4">#REF!</definedName>
    <definedName name="DATA16">#REF!</definedName>
    <definedName name="DATA17" localSheetId="4">#REF!</definedName>
    <definedName name="DATA17">#REF!</definedName>
    <definedName name="DATA18" localSheetId="4">#REF!</definedName>
    <definedName name="DATA18">#REF!</definedName>
    <definedName name="DATA19" localSheetId="4">#REF!</definedName>
    <definedName name="DATA19">#REF!</definedName>
    <definedName name="DATA2" localSheetId="4">#REF!</definedName>
    <definedName name="DATA2">#REF!</definedName>
    <definedName name="DATA20" localSheetId="4">#REF!</definedName>
    <definedName name="DATA20">#REF!</definedName>
    <definedName name="Data200" localSheetId="4">#REF!</definedName>
    <definedName name="Data200">#REF!</definedName>
    <definedName name="DATA21" localSheetId="4">#REF!</definedName>
    <definedName name="DATA21">#REF!</definedName>
    <definedName name="DATA22" localSheetId="4">#REF!</definedName>
    <definedName name="DATA22">#REF!</definedName>
    <definedName name="data220" localSheetId="4">#REF!</definedName>
    <definedName name="data220">#REF!</definedName>
    <definedName name="DATA23" localSheetId="4">#REF!</definedName>
    <definedName name="DATA23">#REF!</definedName>
    <definedName name="DATA24" localSheetId="4">[9]Tabelle1!#REF!</definedName>
    <definedName name="DATA24">[9]Tabelle1!#REF!</definedName>
    <definedName name="DATA25" localSheetId="4">[9]Tabelle1!#REF!</definedName>
    <definedName name="DATA25">[9]Tabelle1!#REF!</definedName>
    <definedName name="DATA26" localSheetId="4">[9]Tabelle1!#REF!</definedName>
    <definedName name="DATA26">[9]Tabelle1!#REF!</definedName>
    <definedName name="DATA27" localSheetId="4">[9]Tabelle1!#REF!</definedName>
    <definedName name="DATA27">[9]Tabelle1!#REF!</definedName>
    <definedName name="DATA3" localSheetId="4">#REF!</definedName>
    <definedName name="DATA3">#REF!</definedName>
    <definedName name="DATA4" localSheetId="4">#REF!</definedName>
    <definedName name="DATA4">#REF!</definedName>
    <definedName name="DATA5" localSheetId="4">#REF!</definedName>
    <definedName name="DATA5">#REF!</definedName>
    <definedName name="DATA6" localSheetId="4">#REF!</definedName>
    <definedName name="DATA6">#REF!</definedName>
    <definedName name="DATA7" localSheetId="4">'[8]raw ALL'!#REF!</definedName>
    <definedName name="DATA7">'[8]raw ALL'!#REF!</definedName>
    <definedName name="DATA8" localSheetId="4">'[8]raw ALL'!#REF!</definedName>
    <definedName name="DATA8">'[8]raw ALL'!#REF!</definedName>
    <definedName name="data80" localSheetId="4">#REF!</definedName>
    <definedName name="data80">#REF!</definedName>
    <definedName name="DATA9" localSheetId="4">'[8]raw ALL'!#REF!</definedName>
    <definedName name="DATA9">'[8]raw ALL'!#REF!</definedName>
    <definedName name="DATAAnja" localSheetId="4">'[8]raw ALL'!#REF!</definedName>
    <definedName name="DATAAnja">'[8]raw ALL'!#REF!</definedName>
    <definedName name="_xlnm.Database">[10]AQ10MM_O!$AZ$24:$BV$108</definedName>
    <definedName name="Decor">'[7]List of choices'!$A$55:$G$62</definedName>
    <definedName name="Decor_conversion">'[7]converter input'!$A$53:$F$57</definedName>
    <definedName name="Decor_Text">'[7]List of choices'!$A$55:$A$62</definedName>
    <definedName name="EV__EVCOM_OPTIONS__" hidden="1">8</definedName>
    <definedName name="EV__EXPOPTIONS__" hidden="1">0</definedName>
    <definedName name="EV__LASTREFTIME__" hidden="1">40673.5094097222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134217772</definedName>
    <definedName name="EV__WBVERSION__" hidden="1">0</definedName>
    <definedName name="eye">'[6]List of choices'!$A$12:$G$13</definedName>
    <definedName name="Eye_conversion">[6]converterinput!$A$20:$F$21</definedName>
    <definedName name="eye_text">'[6]List of choices'!$A$12:$A$13</definedName>
    <definedName name="Faceshield">'[7]List of choices'!$A$13:$G$14</definedName>
    <definedName name="Faceshield_conversion">'[7]converter input'!$A$11:$F$12</definedName>
    <definedName name="Faceshield_Text">'[7]List of choices'!$A$13:$A$14</definedName>
    <definedName name="Faktor" localSheetId="4">#REF!</definedName>
    <definedName name="Faktor">#REF!</definedName>
    <definedName name="Frontplate">'[7]List of choices'!$A$89:$G$100</definedName>
    <definedName name="Frontplate_conversion">'[7]converter input'!$A$84:$F$95</definedName>
    <definedName name="Frontplate_Text">'[7]List of choices'!$A$89:$A$100</definedName>
    <definedName name="Grundpreiseinheit" localSheetId="4">#REF!</definedName>
    <definedName name="Grundpreiseinheit">#REF!</definedName>
    <definedName name="Illumination">'[7]List of choices'!$A$48:$G$52</definedName>
    <definedName name="Illumination_conversion">'[7]converter input'!$A$46:$F$50</definedName>
    <definedName name="Illumination_Text">'[7]List of choices'!$A$48:$A$52</definedName>
    <definedName name="interCo" localSheetId="5">#REF!</definedName>
    <definedName name="interCo" localSheetId="3">#REF!</definedName>
    <definedName name="interCo" localSheetId="4">#REF!</definedName>
    <definedName name="interCo" localSheetId="1">#REF!</definedName>
    <definedName name="interCo" localSheetId="6">#REF!</definedName>
    <definedName name="interCo">#REF!</definedName>
    <definedName name="Interior">'[7]List of choices'!$A$21:$G$22</definedName>
    <definedName name="Interior_conversion">'[7]converter input'!$A$19:$F$20</definedName>
    <definedName name="Interior_Text">'[7]List of choices'!$A$21:$A$22</definedName>
    <definedName name="Label">'[7]List of choices'!$A$41:$G$45</definedName>
    <definedName name="Label_conversion">'[7]converter input'!$A$39:$F$43</definedName>
    <definedName name="Label_Text">'[7]List of choices'!$A$41:$A$45</definedName>
    <definedName name="lampfix">'[6]List of choices'!$A$20:$G$20</definedName>
    <definedName name="Lampfix_conversion">[6]converterinput!$A$25:$F$28</definedName>
    <definedName name="lampfix_text">'[6]List of choices'!$A$20:$A$20</definedName>
    <definedName name="Language_conversion">'[7]converter input'!$A$97:$C$99</definedName>
    <definedName name="language_text">'[7]converter input'!$B$97:$B$99</definedName>
    <definedName name="LBED" localSheetId="4">#REF!</definedName>
    <definedName name="LBED">#REF!</definedName>
    <definedName name="Manual">'[7]List of choices'!$A$25:$G$28</definedName>
    <definedName name="Manual_conversion">'[7]converter input'!$A$23:$F$26</definedName>
    <definedName name="Manual_Text">'[7]List of choices'!$A$25:$A$28</definedName>
    <definedName name="ME" localSheetId="4">#REF!</definedName>
    <definedName name="ME">#REF!</definedName>
    <definedName name="MEWarning" hidden="1">1</definedName>
    <definedName name="Model">'[7]List of choices'!$A$5:$G$5</definedName>
    <definedName name="Model_conversion">'[7]converter input'!$A$3:$F$3</definedName>
    <definedName name="Model_Text">'[7]List of choices'!$A$5:$A$5</definedName>
    <definedName name="MWST" localSheetId="4">#REF!</definedName>
    <definedName name="MWST">#REF!</definedName>
    <definedName name="Neckcurtain">'[7]List of choices'!$A$31:$G$35</definedName>
    <definedName name="Neckcurtain_conversion">'[7]converter input'!$A$29:$F$33</definedName>
    <definedName name="Neckcurtain_Text">'[7]List of choices'!$A$31:$A$35</definedName>
    <definedName name="Option" localSheetId="4">#REF!</definedName>
    <definedName name="Option">#REF!</definedName>
    <definedName name="Options">'[7]List of choices'!$A$65:$G$72</definedName>
    <definedName name="Options_conversion">'[7]converter input'!$A$60:$F$67</definedName>
    <definedName name="Options_Text">'[7]List of choices'!$A$65:$A$72</definedName>
    <definedName name="Region" localSheetId="4">#REF!</definedName>
    <definedName name="Region">#REF!</definedName>
    <definedName name="Routing" localSheetId="4">#REF!</definedName>
    <definedName name="Routing">#REF!</definedName>
    <definedName name="Sales" localSheetId="5">#REF!</definedName>
    <definedName name="Sales" localSheetId="3">#REF!</definedName>
    <definedName name="Sales" localSheetId="4">#REF!</definedName>
    <definedName name="Sales" localSheetId="1">#REF!</definedName>
    <definedName name="Sales" localSheetId="6">#REF!</definedName>
    <definedName name="Sales">#REF!</definedName>
    <definedName name="shell">'[6]List of choices'!$A$5:$G$6</definedName>
    <definedName name="Shell_conversion">[6]converterinput!$A$11:$F$12</definedName>
    <definedName name="shell_text">'[6]List of choices'!$A$5:$A$6</definedName>
    <definedName name="Size">'[7]List of choices'!$A$8:$G$9</definedName>
    <definedName name="Size_conversion">'[7]converter input'!$A$6:$F$7</definedName>
    <definedName name="Size_Text">'[7]List of choices'!$A$8:$A$9</definedName>
    <definedName name="stickers">'[6]List of choices'!$A$53:$G$59</definedName>
    <definedName name="Stickers_conversion">[6]converterinput!$A$68:$F$74</definedName>
    <definedName name="stickers_text">'[6]List of choices'!$A$53:$A$59</definedName>
    <definedName name="teat30" localSheetId="4">#REF!</definedName>
    <definedName name="teat30">#REF!</definedName>
    <definedName name="TEST0" localSheetId="4">#REF!</definedName>
    <definedName name="TEST0">#REF!</definedName>
    <definedName name="TEST1" localSheetId="4">#REF!</definedName>
    <definedName name="TEST1">#REF!</definedName>
    <definedName name="TEST10" localSheetId="4">'[4]PHI &amp; 2006 Cost'!#REF!</definedName>
    <definedName name="TEST10">'[4]PHI &amp; 2006 Cost'!#REF!</definedName>
    <definedName name="TEST1000" localSheetId="4">#REF!</definedName>
    <definedName name="TEST1000">#REF!</definedName>
    <definedName name="TEST11" localSheetId="4">'[4]PHI &amp; 2006 Cost'!#REF!</definedName>
    <definedName name="TEST11">'[4]PHI &amp; 2006 Cost'!#REF!</definedName>
    <definedName name="TEST12" localSheetId="4">'[4]PHI &amp; 2006 Cost'!#REF!</definedName>
    <definedName name="TEST12">'[4]PHI &amp; 2006 Cost'!#REF!</definedName>
    <definedName name="TEST13" localSheetId="4">'[4]PHI &amp; 2006 Cost'!#REF!</definedName>
    <definedName name="TEST13">'[4]PHI &amp; 2006 Cost'!#REF!</definedName>
    <definedName name="TEST14" localSheetId="4">'[4]PHI &amp; 2006 Cost'!#REF!</definedName>
    <definedName name="TEST14">'[4]PHI &amp; 2006 Cost'!#REF!</definedName>
    <definedName name="TEST15" localSheetId="4">'[4]PHI &amp; 2006 Cost'!#REF!</definedName>
    <definedName name="TEST15">'[4]PHI &amp; 2006 Cost'!#REF!</definedName>
    <definedName name="TEST16" localSheetId="4">'[4]PHI &amp; 2006 Cost'!#REF!</definedName>
    <definedName name="TEST16">'[4]PHI &amp; 2006 Cost'!#REF!</definedName>
    <definedName name="TEST17" localSheetId="4">'[4]PHI &amp; 2006 Cost'!#REF!</definedName>
    <definedName name="TEST17">'[4]PHI &amp; 2006 Cost'!#REF!</definedName>
    <definedName name="TEST18" localSheetId="4">'[4]PHI &amp; 2006 Cost'!#REF!</definedName>
    <definedName name="TEST18">'[4]PHI &amp; 2006 Cost'!#REF!</definedName>
    <definedName name="TEST19" localSheetId="4">'[4]PHI &amp; 2006 Cost'!#REF!</definedName>
    <definedName name="TEST19">'[4]PHI &amp; 2006 Cost'!#REF!</definedName>
    <definedName name="TEST2" localSheetId="4">#REF!</definedName>
    <definedName name="TEST2">#REF!</definedName>
    <definedName name="TEST20" localSheetId="4">'[4]PHI &amp; 2006 Cost'!#REF!</definedName>
    <definedName name="TEST20">'[4]PHI &amp; 2006 Cost'!#REF!</definedName>
    <definedName name="TEST21" localSheetId="4">'[4]PHI &amp; 2006 Cost'!#REF!</definedName>
    <definedName name="TEST21">'[4]PHI &amp; 2006 Cost'!#REF!</definedName>
    <definedName name="TEST22" localSheetId="4">'[4]PHI &amp; 2006 Cost'!#REF!</definedName>
    <definedName name="TEST22">'[4]PHI &amp; 2006 Cost'!#REF!</definedName>
    <definedName name="TEST23" localSheetId="4">'[4]PHI &amp; 2006 Cost'!#REF!</definedName>
    <definedName name="TEST23">'[4]PHI &amp; 2006 Cost'!#REF!</definedName>
    <definedName name="TEST24" localSheetId="4">'[4]PHI &amp; 2006 Cost'!#REF!</definedName>
    <definedName name="TEST24">'[4]PHI &amp; 2006 Cost'!#REF!</definedName>
    <definedName name="TEST3" localSheetId="4">#REF!</definedName>
    <definedName name="TEST3">#REF!</definedName>
    <definedName name="TEST4" localSheetId="4">#REF!</definedName>
    <definedName name="TEST4">#REF!</definedName>
    <definedName name="test40" localSheetId="4">#REF!</definedName>
    <definedName name="test40">#REF!</definedName>
    <definedName name="TEST5" localSheetId="4">#REF!</definedName>
    <definedName name="TEST5">#REF!</definedName>
    <definedName name="TEST6" localSheetId="4">#REF!</definedName>
    <definedName name="TEST6">#REF!</definedName>
    <definedName name="TEST7" localSheetId="4">#REF!</definedName>
    <definedName name="TEST7">#REF!</definedName>
    <definedName name="TEST8" localSheetId="4">#REF!</definedName>
    <definedName name="TEST8">#REF!</definedName>
    <definedName name="TEST9" localSheetId="4">'[4]PHI &amp; 2006 Cost'!#REF!</definedName>
    <definedName name="TEST9">'[4]PHI &amp; 2006 Cost'!#REF!</definedName>
    <definedName name="TESTHKEY" localSheetId="4">#REF!</definedName>
    <definedName name="TESTHKEY">#REF!</definedName>
    <definedName name="TESTKEYS" localSheetId="4">#REF!</definedName>
    <definedName name="TESTKEYS">#REF!</definedName>
    <definedName name="TESTVKEY" localSheetId="4">#REF!</definedName>
    <definedName name="TESTVKEY">#REF!</definedName>
    <definedName name="traceability">'[6]List of choices'!$A$29:$G$34</definedName>
    <definedName name="Traceability_conversion">[6]converterinput!$A$43:$F$47</definedName>
    <definedName name="traceability_text">'[6]List of choices'!$A$29:$A$34</definedName>
    <definedName name="ULand" localSheetId="4">#REF!</definedName>
    <definedName name="ULand">#REF!</definedName>
    <definedName name="VAR">#REF!</definedName>
    <definedName name="Visor_internal">'[7]List of choices'!$A$17:$G$18</definedName>
    <definedName name="Visor_internal_conversion">'[7]converter input'!$A$15:$F$16</definedName>
    <definedName name="Visor_internal_text">'[7]List of choices'!$A$17:$A$18</definedName>
    <definedName name="volume" localSheetId="4">#REF!</definedName>
    <definedName name="volume">#REF!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5" i="28" l="1"/>
  <c r="J54" i="28"/>
  <c r="J53" i="28"/>
  <c r="J52" i="28"/>
  <c r="J51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J6" i="28"/>
  <c r="J5" i="28"/>
  <c r="J4" i="28"/>
  <c r="J3" i="28"/>
  <c r="I55" i="28" l="1"/>
  <c r="I54" i="28"/>
  <c r="I53" i="28"/>
  <c r="I52" i="28"/>
  <c r="I51" i="28"/>
  <c r="I50" i="28"/>
  <c r="I49" i="28"/>
  <c r="I48" i="28"/>
  <c r="I47" i="28"/>
  <c r="I46" i="28"/>
  <c r="I45" i="28"/>
  <c r="I44" i="28"/>
  <c r="I43" i="28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" i="28"/>
  <c r="I4" i="28"/>
  <c r="I3" i="28"/>
  <c r="H55" i="28"/>
  <c r="H54" i="28"/>
  <c r="H53" i="28"/>
  <c r="H52" i="28"/>
  <c r="H51" i="28"/>
  <c r="H50" i="28"/>
  <c r="H49" i="28"/>
  <c r="H48" i="28"/>
  <c r="H47" i="28"/>
  <c r="H46" i="28"/>
  <c r="H45" i="28"/>
  <c r="H44" i="28"/>
  <c r="H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8" i="28"/>
  <c r="H7" i="28"/>
  <c r="H6" i="28"/>
  <c r="H5" i="28"/>
  <c r="H4" i="28"/>
  <c r="H3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6" i="28"/>
  <c r="E5" i="28"/>
  <c r="E4" i="28"/>
  <c r="E3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G4" i="28"/>
  <c r="G3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F4" i="28"/>
  <c r="F3" i="28"/>
  <c r="D34" i="37" l="1"/>
  <c r="G22" i="37"/>
  <c r="G20" i="37"/>
  <c r="G18" i="37"/>
  <c r="G16" i="37"/>
  <c r="G14" i="37"/>
  <c r="G12" i="37"/>
  <c r="G10" i="37"/>
  <c r="G8" i="37"/>
  <c r="G6" i="37"/>
  <c r="G18" i="34"/>
  <c r="E24" i="37" l="1"/>
  <c r="I20" i="33" l="1"/>
  <c r="I20" i="35"/>
  <c r="I18" i="35"/>
  <c r="I16" i="35"/>
  <c r="I10" i="35"/>
  <c r="I14" i="35" l="1"/>
  <c r="I12" i="35"/>
  <c r="I12" i="33"/>
  <c r="I20" i="37"/>
  <c r="L4" i="28"/>
  <c r="K4" i="28"/>
  <c r="I22" i="35"/>
  <c r="I10" i="37"/>
  <c r="I22" i="33"/>
  <c r="I22" i="37"/>
  <c r="I18" i="33"/>
  <c r="I14" i="33"/>
  <c r="I12" i="37"/>
  <c r="I6" i="37"/>
  <c r="I20" i="32"/>
  <c r="I18" i="37"/>
  <c r="I16" i="37"/>
  <c r="I14" i="37"/>
  <c r="I12" i="32"/>
  <c r="I10" i="33"/>
  <c r="I8" i="37"/>
  <c r="I14" i="32"/>
  <c r="I18" i="32"/>
  <c r="I6" i="34"/>
  <c r="I10" i="32"/>
  <c r="D34" i="35"/>
  <c r="D34" i="32"/>
  <c r="D34" i="33"/>
  <c r="I16" i="32" l="1"/>
  <c r="I22" i="32"/>
  <c r="I16" i="33"/>
  <c r="M4" i="28"/>
  <c r="N4" i="28"/>
  <c r="E27" i="37"/>
  <c r="E29" i="37" s="1"/>
  <c r="E31" i="37" s="1"/>
  <c r="G22" i="35"/>
  <c r="G20" i="35"/>
  <c r="G18" i="35"/>
  <c r="G16" i="35"/>
  <c r="G14" i="35"/>
  <c r="G12" i="35"/>
  <c r="G10" i="35"/>
  <c r="G8" i="35"/>
  <c r="G6" i="35"/>
  <c r="I22" i="34"/>
  <c r="G22" i="34"/>
  <c r="I20" i="34"/>
  <c r="G20" i="34"/>
  <c r="I18" i="34"/>
  <c r="I16" i="34"/>
  <c r="G16" i="34"/>
  <c r="I14" i="34"/>
  <c r="G14" i="34"/>
  <c r="I12" i="34"/>
  <c r="G12" i="34"/>
  <c r="I10" i="34"/>
  <c r="G10" i="34"/>
  <c r="I8" i="34"/>
  <c r="G8" i="34"/>
  <c r="G6" i="34"/>
  <c r="G22" i="33"/>
  <c r="G20" i="33"/>
  <c r="G18" i="33"/>
  <c r="G16" i="33"/>
  <c r="G14" i="33"/>
  <c r="G12" i="33"/>
  <c r="G10" i="33"/>
  <c r="G8" i="33"/>
  <c r="G6" i="33"/>
  <c r="G22" i="32"/>
  <c r="G20" i="32"/>
  <c r="G18" i="32"/>
  <c r="G16" i="32"/>
  <c r="G14" i="32"/>
  <c r="G12" i="32"/>
  <c r="G10" i="32"/>
  <c r="G8" i="32"/>
  <c r="G6" i="32"/>
  <c r="E24" i="33" l="1"/>
  <c r="E24" i="32"/>
  <c r="E27" i="34"/>
  <c r="E29" i="34" s="1"/>
  <c r="E31" i="34" s="1"/>
  <c r="E24" i="34"/>
  <c r="E24" i="35"/>
  <c r="I6" i="35" l="1"/>
  <c r="I8" i="35"/>
  <c r="I6" i="32"/>
  <c r="I6" i="33"/>
  <c r="I8" i="32"/>
  <c r="I8" i="33"/>
  <c r="E27" i="33" l="1"/>
  <c r="E29" i="33" s="1"/>
  <c r="E31" i="33" s="1"/>
  <c r="E27" i="32"/>
  <c r="E29" i="32" s="1"/>
  <c r="E31" i="32" s="1"/>
  <c r="E27" i="35"/>
  <c r="E29" i="35" s="1"/>
  <c r="E31" i="35" s="1"/>
</calcChain>
</file>

<file path=xl/comments1.xml><?xml version="1.0" encoding="utf-8"?>
<comments xmlns="http://schemas.openxmlformats.org/spreadsheetml/2006/main">
  <authors>
    <author>Ruch,Anja</author>
  </authors>
  <commentList>
    <comment ref="C24" authorId="0" shapeId="0">
      <text>
        <r>
          <rPr>
            <b/>
            <sz val="16"/>
            <color indexed="81"/>
            <rFont val="Tahoma"/>
            <family val="2"/>
          </rPr>
          <t xml:space="preserve">You can check your Ordering No. in terms of feasability with the Logics Overview of Possible Configurations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Ruch,Anja</author>
  </authors>
  <commentList>
    <comment ref="C24" authorId="0" shapeId="0">
      <text>
        <r>
          <rPr>
            <b/>
            <sz val="16"/>
            <color indexed="81"/>
            <rFont val="Tahoma"/>
            <family val="2"/>
          </rPr>
          <t xml:space="preserve">You can check your Ordering No. in terms of feasability with the Logics Overview of Possible Configurations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Ruch,Anja</author>
  </authors>
  <commentList>
    <comment ref="C24" authorId="0" shapeId="0">
      <text>
        <r>
          <rPr>
            <b/>
            <sz val="16"/>
            <color indexed="81"/>
            <rFont val="Tahoma"/>
            <family val="2"/>
          </rPr>
          <t xml:space="preserve">You can check your Ordering No. in terms of feasability with the Logics Overview of Possible Configurations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Ruch,Anja</author>
  </authors>
  <commentList>
    <comment ref="C24" authorId="0" shapeId="0">
      <text>
        <r>
          <rPr>
            <b/>
            <sz val="16"/>
            <color indexed="81"/>
            <rFont val="Tahoma"/>
            <family val="2"/>
          </rPr>
          <t xml:space="preserve">You can check your Ordering No. in terms of feasability with the Logics Overview of Possible Configurations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Ruch,Anja</author>
  </authors>
  <commentList>
    <comment ref="C24" authorId="0" shapeId="0">
      <text>
        <r>
          <rPr>
            <b/>
            <sz val="16"/>
            <color indexed="81"/>
            <rFont val="Tahoma"/>
            <family val="2"/>
          </rPr>
          <t xml:space="preserve">You can check your Ordering No. in terms of feasability with the Logics Overview of Possible Configurations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<sst xmlns="http://schemas.openxmlformats.org/spreadsheetml/2006/main" count="1019" uniqueCount="343">
  <si>
    <t>*</t>
  </si>
  <si>
    <t>Q</t>
  </si>
  <si>
    <t>Atemanschluss</t>
  </si>
  <si>
    <t>Lungenautomat</t>
  </si>
  <si>
    <t>Druckbehälter</t>
  </si>
  <si>
    <t>Baureihe</t>
  </si>
  <si>
    <t>Ventilschutz</t>
  </si>
  <si>
    <t>L1 = ASE</t>
  </si>
  <si>
    <t>C01 = 2l, 300bar, steel (empty)</t>
  </si>
  <si>
    <t>C02 = 2l, 300bar, steel (charged)</t>
  </si>
  <si>
    <t>C04 = 2l, 300bar, composite, L19C (charged)</t>
  </si>
  <si>
    <t>C03 = 2l, 300bar, composite, L19C (empty)</t>
  </si>
  <si>
    <t>Quickfill</t>
  </si>
  <si>
    <t>Extension Belt</t>
  </si>
  <si>
    <t>Leg Strap</t>
  </si>
  <si>
    <t>W1 = WS 30bar</t>
  </si>
  <si>
    <t>Q = Quickfill</t>
  </si>
  <si>
    <t>P1 = Excess Flow Valve</t>
  </si>
  <si>
    <t>E1</t>
  </si>
  <si>
    <t>F01</t>
  </si>
  <si>
    <t>L1</t>
  </si>
  <si>
    <t>H1</t>
  </si>
  <si>
    <t>W1</t>
  </si>
  <si>
    <t>P1</t>
  </si>
  <si>
    <t>C01</t>
  </si>
  <si>
    <t>H2</t>
  </si>
  <si>
    <t>C02</t>
  </si>
  <si>
    <t>C03</t>
  </si>
  <si>
    <t>C04</t>
  </si>
  <si>
    <t>C05</t>
  </si>
  <si>
    <t>C06</t>
  </si>
  <si>
    <t>F02</t>
  </si>
  <si>
    <t>* = no Quickfill</t>
  </si>
  <si>
    <t>C1</t>
  </si>
  <si>
    <t>F03</t>
  </si>
  <si>
    <t>L2</t>
  </si>
  <si>
    <t>M1</t>
  </si>
  <si>
    <t>H3</t>
  </si>
  <si>
    <t>W2</t>
  </si>
  <si>
    <t>F04</t>
  </si>
  <si>
    <t>L3</t>
  </si>
  <si>
    <t>H4</t>
  </si>
  <si>
    <t>C07</t>
  </si>
  <si>
    <t>C08</t>
  </si>
  <si>
    <t>C09</t>
  </si>
  <si>
    <t>C10</t>
  </si>
  <si>
    <t>T1</t>
  </si>
  <si>
    <t>C2</t>
  </si>
  <si>
    <t>A1</t>
  </si>
  <si>
    <t>C3</t>
  </si>
  <si>
    <t>C4</t>
  </si>
  <si>
    <t>C11</t>
  </si>
  <si>
    <t>Accessories</t>
  </si>
  <si>
    <t>Shoulder Pad</t>
  </si>
  <si>
    <t>F07</t>
  </si>
  <si>
    <t>F08</t>
  </si>
  <si>
    <t>F11</t>
  </si>
  <si>
    <t>F12</t>
  </si>
  <si>
    <t>C12</t>
  </si>
  <si>
    <t>Waist Pad, PremAire</t>
  </si>
  <si>
    <t>PremAire Exchange Cylinder</t>
  </si>
  <si>
    <t>Protective Case</t>
  </si>
  <si>
    <t>Ventilbaugruppe</t>
  </si>
  <si>
    <t>* = not permissible in combination with T1 (direct connection)</t>
  </si>
  <si>
    <t>W3</t>
  </si>
  <si>
    <t>P2</t>
  </si>
  <si>
    <t>(only with H4)</t>
  </si>
  <si>
    <t>C5</t>
  </si>
  <si>
    <t>EN 402:2003</t>
  </si>
  <si>
    <t>EN 14593-1:2005</t>
  </si>
  <si>
    <t>ISO 23269-1:2008</t>
  </si>
  <si>
    <t>C6</t>
  </si>
  <si>
    <t>AU_PRI_PREM_2_F01</t>
  </si>
  <si>
    <t>AU_PRI_PREM_2_F02</t>
  </si>
  <si>
    <t>AU_PRI_PREM_2_F03</t>
  </si>
  <si>
    <t>AU_PRI_PREM_2_F04</t>
  </si>
  <si>
    <t>AU_PRI_PREM_2_F07</t>
  </si>
  <si>
    <t>AU_PRI_PREM_2_F08</t>
  </si>
  <si>
    <t>AU_PRI_PREM_2_F11</t>
  </si>
  <si>
    <t>AU_PRI_PREM_2_F12</t>
  </si>
  <si>
    <t>AU_PRI_PREM_4_A1</t>
  </si>
  <si>
    <t>AU_PRI_PREM_4_M1</t>
  </si>
  <si>
    <t>AU_PRI_PREM_4_T1</t>
  </si>
  <si>
    <t>AU_PRI_PREM_6_W1</t>
  </si>
  <si>
    <t>AU_PRI_PREM_6_W2</t>
  </si>
  <si>
    <t>AU_PRI_PREM_6_W3</t>
  </si>
  <si>
    <t>AU_PRI_PREM_7_P1</t>
  </si>
  <si>
    <t>AU_PRI_PREM_8_Q</t>
  </si>
  <si>
    <t>AU_PRI_PREM_9_C01</t>
  </si>
  <si>
    <t>AU_PRI_PREM_9_C02</t>
  </si>
  <si>
    <t>AU_PRI_PREM_9_C03</t>
  </si>
  <si>
    <t>AU_PRI_PREM_9_C04</t>
  </si>
  <si>
    <t>AU_PRI_PREM_9_C05</t>
  </si>
  <si>
    <t>AU_PRI_PREM_9_C06</t>
  </si>
  <si>
    <t>AU_PRI_PREM_9_C07</t>
  </si>
  <si>
    <t>AU_PRI_PREM_9_C08</t>
  </si>
  <si>
    <t>AU_PRI_PREM_9_C09</t>
  </si>
  <si>
    <t>AU_PRI_PREM_9_C10</t>
  </si>
  <si>
    <t>AU_PRI_PREM_9_C11</t>
  </si>
  <si>
    <t>AU_PRI_PREM_9_C12</t>
  </si>
  <si>
    <t>EA</t>
  </si>
  <si>
    <t>CA</t>
  </si>
  <si>
    <t>F13</t>
  </si>
  <si>
    <t>F14</t>
  </si>
  <si>
    <t>ATO1</t>
  </si>
  <si>
    <t>ATO2</t>
  </si>
  <si>
    <t>ATO3</t>
  </si>
  <si>
    <t>ATO4</t>
  </si>
  <si>
    <t>ATO5</t>
  </si>
  <si>
    <t>ATO6</t>
  </si>
  <si>
    <t>ATO7</t>
  </si>
  <si>
    <t>ATO8</t>
  </si>
  <si>
    <t>ATO9</t>
  </si>
  <si>
    <t>AU_PRI_PREM_2_F14</t>
  </si>
  <si>
    <t>AU_PRI_PREM_2_F13</t>
  </si>
  <si>
    <t>AU_PRI_PREM_7_P2</t>
  </si>
  <si>
    <t>AU_PRI_PREM_1_CA</t>
  </si>
  <si>
    <t>AU_PRI_PREM_1_EA</t>
  </si>
  <si>
    <t>ATO Option
Characteristic</t>
  </si>
  <si>
    <t>ATO Option
No.</t>
  </si>
  <si>
    <t>L4</t>
  </si>
  <si>
    <t>C3 - PremAire Combination Airline / SCBA</t>
  </si>
  <si>
    <t>F01 - 3S-PF-IH Basic (Size M)</t>
  </si>
  <si>
    <t>CA - PremAire Combination Australia / New Zealand</t>
  </si>
  <si>
    <t>EA - PremAire Escape Australia / New Zealand</t>
  </si>
  <si>
    <t>C6 - PremAire Combination Airline / Escape / EEBD</t>
  </si>
  <si>
    <t>C5 - PremAire Combination Escape / EEBD</t>
  </si>
  <si>
    <t>C4 - PremAire Combination Mini SCBA</t>
  </si>
  <si>
    <t xml:space="preserve">F11 - 3S-PS-IH Basic (Size M) </t>
  </si>
  <si>
    <t>L1 - AutoMAXX ASE</t>
  </si>
  <si>
    <t>L2 - AutoMAXX AS</t>
  </si>
  <si>
    <t>L3 - AutoMAXX AS Bypass</t>
  </si>
  <si>
    <t>L4 - AutoMAXX ESA</t>
  </si>
  <si>
    <t>* - not permissible for PremAire Escape (H1, H2)</t>
  </si>
  <si>
    <t>C1 - PremAire Combination Escape</t>
  </si>
  <si>
    <t>C2 - PremAire Combination Airline / Escape</t>
  </si>
  <si>
    <t>E1 - PremAire Escape</t>
  </si>
  <si>
    <t>* - not permissible in combination with T1 (direct connection)</t>
  </si>
  <si>
    <t>W1 - WS 30bar</t>
  </si>
  <si>
    <t>W2 - WS 100bar</t>
  </si>
  <si>
    <t>P1 - Excess Flow Valve</t>
  </si>
  <si>
    <t>* - no Quickfill</t>
  </si>
  <si>
    <t>C02 - 2l, 300bar, steel (charged)</t>
  </si>
  <si>
    <t>C01 - 2l, 300bar, steel (empty)</t>
  </si>
  <si>
    <t>C03 - 2l, 300bar, composite, L19C (empty)</t>
  </si>
  <si>
    <t>C04 - 2l, 300bar, composite, L19C (charged)</t>
  </si>
  <si>
    <t>C07 - 3l, 300bar, composite, L29C (empty)</t>
  </si>
  <si>
    <t>C08 - 3l, 300bar, composite, L29C (charged)</t>
  </si>
  <si>
    <t>C09 - 1,1l, 300bar, composite, P12H (empty)</t>
  </si>
  <si>
    <t>C10 - 1,1l, 300bar, composite, P12H (charged)</t>
  </si>
  <si>
    <t>Q - Quickfill</t>
  </si>
  <si>
    <t>Component Price 2017 [EUR]</t>
  </si>
  <si>
    <t>Component Price 2017 [CHF]</t>
  </si>
  <si>
    <t>Component Price 2017 [GBP]</t>
  </si>
  <si>
    <t>AU_PRI_PREM_1_E1</t>
  </si>
  <si>
    <t>AU_PRI_PREM_1_C1</t>
  </si>
  <si>
    <t>AU_PRI_PREM_1_C2</t>
  </si>
  <si>
    <t>AU_PRI_PREM_1_C3</t>
  </si>
  <si>
    <t>AU_PRI_PREM_1_C4</t>
  </si>
  <si>
    <t>AU_PRI_PREM_1_C5</t>
  </si>
  <si>
    <t>AU_PRI_PREM_1_C6</t>
  </si>
  <si>
    <t>AU_PRI_PREM_3_L1</t>
  </si>
  <si>
    <t>AU_PRI_PREM_3_L2</t>
  </si>
  <si>
    <t>AU_PRI_PREM_3_L3</t>
  </si>
  <si>
    <t>AU_PRI_PREM_4_*</t>
  </si>
  <si>
    <t>AU_PRI_PREM_5_*</t>
  </si>
  <si>
    <t>AU_PRI_PREM_5_H1</t>
  </si>
  <si>
    <t>AU_PRI_PREM_5_H2</t>
  </si>
  <si>
    <t>AU_PRI_PREM_5_H3</t>
  </si>
  <si>
    <t>AU_PRI_PREM_5_H4</t>
  </si>
  <si>
    <t>AU_PRI_PREM_6_*</t>
  </si>
  <si>
    <t>AU_PRI_PREM_7_*</t>
  </si>
  <si>
    <t>AU_PRI_PREM_8_*</t>
  </si>
  <si>
    <t>AU_PRI_PREM_3_L4</t>
  </si>
  <si>
    <t>Variants</t>
  </si>
  <si>
    <t>F07 - 3S-PF-IH Basic (Size S)</t>
  </si>
  <si>
    <t>F12 - 3S-PS-IH Basic (Size S)</t>
  </si>
  <si>
    <t>ATO-Code</t>
  </si>
  <si>
    <t>A_PremAire</t>
  </si>
  <si>
    <t>Ordering No.:</t>
  </si>
  <si>
    <t>Component Price 2017 France [EUR]</t>
  </si>
  <si>
    <t>plan rates 2017:</t>
  </si>
  <si>
    <t>France</t>
  </si>
  <si>
    <t>Swiss</t>
  </si>
  <si>
    <t>Britain</t>
  </si>
  <si>
    <t>Net Price:</t>
  </si>
  <si>
    <t>Discount:</t>
  </si>
  <si>
    <t>Quantity:</t>
  </si>
  <si>
    <t>Total Net Value:</t>
  </si>
  <si>
    <t>Europe</t>
  </si>
  <si>
    <t>F02 - Mask-Hood (Size M)</t>
  </si>
  <si>
    <t>F04 - 3S-PS-MaXX (Size M)</t>
  </si>
  <si>
    <t>F14 - Mask-Hood-PS-MaXX (Size M)</t>
  </si>
  <si>
    <t>ASV - Automatic Switch Valve for airline applications</t>
  </si>
  <si>
    <t>M1 - Mini</t>
  </si>
  <si>
    <t>A1 - ASV with coupling</t>
  </si>
  <si>
    <t xml:space="preserve">T1 - T-Piece </t>
  </si>
  <si>
    <t>W3 - no WS (Combination)</t>
  </si>
  <si>
    <t>* - no WS (Escape)</t>
  </si>
  <si>
    <t>* - Water Protection Pipe (Escape)</t>
  </si>
  <si>
    <t>P2 - Water Protection Pipe (Combination)</t>
  </si>
  <si>
    <t xml:space="preserve">C05 - 3l, 300bar, composite, ALT724C (empty) </t>
  </si>
  <si>
    <t xml:space="preserve">C06 - 3l, 300bar, composite, ALT724C (charged) </t>
  </si>
  <si>
    <t>C11 - 3l, 300bar, composite, L29E (empty)</t>
  </si>
  <si>
    <t xml:space="preserve">C12 - 3l, 300bar, composite, L29E (charged) </t>
  </si>
  <si>
    <t>E1 = PremAire Escape</t>
  </si>
  <si>
    <t>F01 = 3S-PF-IH Basic (Size M)</t>
  </si>
  <si>
    <t>M1 = Mini</t>
  </si>
  <si>
    <t>Waist Belt, PremAire Escape</t>
  </si>
  <si>
    <t>C1 = PremAire Combination Escape</t>
  </si>
  <si>
    <t>L2 = AS</t>
  </si>
  <si>
    <t>W2 = WS 100bar</t>
  </si>
  <si>
    <t>C2 = PremAire Combination Airline / Escape</t>
  </si>
  <si>
    <t>L3 = AS Bypass</t>
  </si>
  <si>
    <t>C3 = PremAire Combination Airline / SCBA</t>
  </si>
  <si>
    <t>L4 = ESA</t>
  </si>
  <si>
    <t>* = not permissible for PremAire Escape (H1, H2)</t>
  </si>
  <si>
    <t>C4 = PremAire Combination Mini SCBA</t>
  </si>
  <si>
    <t>C5 = PremAire Combination Escape / EEBD</t>
  </si>
  <si>
    <t>C6 = PremAire Combination Airline / Escape / EEBD</t>
  </si>
  <si>
    <t>C07 = 3l, 300bar, composite, L29C (empty)</t>
  </si>
  <si>
    <t>C08 = 3l, 300bar, composite, L29C (charged)</t>
  </si>
  <si>
    <t>C09 = 1,1l, 300bar, composite, P12H (empty)</t>
  </si>
  <si>
    <t>C10 = 1,1l, 300bar, composite, P12H (charged)</t>
  </si>
  <si>
    <t>F11 = 3S-PS-IH Basic (Size M)</t>
  </si>
  <si>
    <t>EN 402</t>
  </si>
  <si>
    <t>(only with H2)</t>
  </si>
  <si>
    <t>EN 137:2006</t>
  </si>
  <si>
    <t>EN 402:2003 for escape only</t>
  </si>
  <si>
    <t>ISO 23269-1:2008 for escape only</t>
  </si>
  <si>
    <t>NOTIFICATIONS</t>
  </si>
  <si>
    <t>1. Product Type</t>
  </si>
  <si>
    <t>2. Facepiece</t>
  </si>
  <si>
    <t>3. Demand Valve</t>
  </si>
  <si>
    <t>6. Warning Signal</t>
  </si>
  <si>
    <t>7. Valve Protection</t>
  </si>
  <si>
    <t>8. Quickfill</t>
  </si>
  <si>
    <t>9. Cylinder</t>
  </si>
  <si>
    <t>Your Selection</t>
  </si>
  <si>
    <t>F02 = Mask-Hood (Size M)</t>
  </si>
  <si>
    <t>C05 = 3l, 300bar, composite, ALT724C (empty)</t>
  </si>
  <si>
    <t>C06 = 3l, 300bar, composite, ALT724C (charged)</t>
  </si>
  <si>
    <t>C11 = 3l, 300bar, composite, L29E (empty)</t>
  </si>
  <si>
    <t>C12 = 3l, 300bar, composite, L29E (charged)</t>
  </si>
  <si>
    <t>F14 = Mask-Hood-PS-MaXX (Size M)</t>
  </si>
  <si>
    <t>A1 = ASV with coupling</t>
  </si>
  <si>
    <t xml:space="preserve">T1 = T-Piece </t>
  </si>
  <si>
    <t>W3 = no WS (Combination)</t>
  </si>
  <si>
    <t>* = no WS (Escape)</t>
  </si>
  <si>
    <t>F07 = 3S-PF-IH Basic (Size S)</t>
  </si>
  <si>
    <t>ATO 1</t>
  </si>
  <si>
    <t>ATO 2</t>
  </si>
  <si>
    <t>ATO 3</t>
  </si>
  <si>
    <t>ATO 4</t>
  </si>
  <si>
    <t>ATO 5</t>
  </si>
  <si>
    <t>ATO 6</t>
  </si>
  <si>
    <t>ATO 7</t>
  </si>
  <si>
    <t>ATO 9</t>
  </si>
  <si>
    <t>ATO 8</t>
  </si>
  <si>
    <t>NOT in ATO</t>
  </si>
  <si>
    <t xml:space="preserve">Zubehör
Need to be ordered 
seperatedly
</t>
  </si>
  <si>
    <t>ATO Options</t>
  </si>
  <si>
    <t>F12 = 3S-PS-IH Basic (Size S)</t>
  </si>
  <si>
    <t>P2 = Water Protection Pipe (Combination)</t>
  </si>
  <si>
    <t>* = Water Protection Pipe (Escape)</t>
  </si>
  <si>
    <t>1. Type</t>
  </si>
  <si>
    <t>6. Combination Valve Assembly (CV)</t>
  </si>
  <si>
    <t>7. Valve protection</t>
  </si>
  <si>
    <t>F13 - 3S-PF-ESA full mask (Size M)</t>
  </si>
  <si>
    <t>Logics Overview - Possible Configurations</t>
  </si>
  <si>
    <t>EEBD - Emergency Escape Breathing Device</t>
  </si>
  <si>
    <t>EA = PremAire Escape Australia / New Zealand</t>
  </si>
  <si>
    <t>W3 = no WS</t>
  </si>
  <si>
    <t>AS/NZS 1716:2012</t>
  </si>
  <si>
    <t>CA = PremAire Combination Australia / New Zealand</t>
  </si>
  <si>
    <t>4. Medium Pressure Connection</t>
  </si>
  <si>
    <t>5. Medium Pressure Hose</t>
  </si>
  <si>
    <t>Mitteldruckleitung</t>
  </si>
  <si>
    <t>Mitteldruckanschluss</t>
  </si>
  <si>
    <t>F03 = 3S-PS-V-MaXX (CIS) (Size M)</t>
  </si>
  <si>
    <t>F08 = 3S-PS-V-MaXX (CIS) (Size S)</t>
  </si>
  <si>
    <t>F13 = 3S-PF-ESA (Size M)</t>
  </si>
  <si>
    <t>F04 = 3S-PS-MaXX (Size M)</t>
  </si>
  <si>
    <t>F03 - 3S-PS-V-MaXX (CIS) (Size M)</t>
  </si>
  <si>
    <t>F08 - 3S-PS-V-MaXX (CIS) (Size S)</t>
  </si>
  <si>
    <t>L4 = AutoMAXX ESA</t>
  </si>
  <si>
    <t>L1 = AutoMAXX ASE</t>
  </si>
  <si>
    <t>L2 = AutoMAXX AS</t>
  </si>
  <si>
    <t>L3 = AutoMAXX AS Bypass</t>
  </si>
  <si>
    <t>T1 = T-Piece</t>
  </si>
  <si>
    <t>H1 - Medium pressure hose (Escape)</t>
  </si>
  <si>
    <t>H2 - Medium pressure hose with Y-piece (Escape)</t>
  </si>
  <si>
    <t>H3 - Medium pressure hose (Combination)</t>
  </si>
  <si>
    <t>H4 - Medium pressure hose with Y-piece (Combination)</t>
  </si>
  <si>
    <t>H1 = Medium pressure hose (Escape)</t>
  </si>
  <si>
    <t>H2 = Medium pressure hose with Y-piece (Escape)</t>
  </si>
  <si>
    <t>H3 = Medium pressure hose (Combination)</t>
  </si>
  <si>
    <t>H4 = Medium pressure hose with Y-piece (Combination)</t>
  </si>
  <si>
    <r>
      <t xml:space="preserve">A) PremAire </t>
    </r>
    <r>
      <rPr>
        <b/>
        <sz val="11"/>
        <color theme="1"/>
        <rFont val="Calibri"/>
        <family val="2"/>
      </rPr>
      <t>→</t>
    </r>
  </si>
  <si>
    <t>B) PremAire →</t>
  </si>
  <si>
    <t>C) PremAire →</t>
  </si>
  <si>
    <t>D) PremAire →</t>
  </si>
  <si>
    <t>E) PremAire →</t>
  </si>
  <si>
    <t>F) PremAire →</t>
  </si>
  <si>
    <t>G) PremAire →</t>
  </si>
  <si>
    <t>H) PremAire</t>
  </si>
  <si>
    <t>I) PremAire</t>
  </si>
  <si>
    <t>Component Price 2018 [EUR]</t>
  </si>
  <si>
    <t>Component Price 2018 France [EUR]</t>
  </si>
  <si>
    <t>Component Price 2018 [CHF]</t>
  </si>
  <si>
    <t>Component Price 2018 [GBP]</t>
  </si>
  <si>
    <t>plan rates 2018:</t>
  </si>
  <si>
    <t>de</t>
  </si>
  <si>
    <t>fr</t>
  </si>
  <si>
    <t>ch</t>
  </si>
  <si>
    <t>uk</t>
  </si>
  <si>
    <t>Italy</t>
  </si>
  <si>
    <t>Component Price 2019 [EUR]</t>
  </si>
  <si>
    <t>Component Price 2019 France [EUR]</t>
  </si>
  <si>
    <t>Component Price 2019 [CHF]</t>
  </si>
  <si>
    <t>Component Price 2019 [GBP]</t>
  </si>
  <si>
    <t>Component Price 2019 Italy [EUR]</t>
  </si>
  <si>
    <t>Component Price 2020 [EUR]</t>
  </si>
  <si>
    <t>Component Price 2020 France [EUR]</t>
  </si>
  <si>
    <t>Component Price 2020 [CHF]</t>
  </si>
  <si>
    <t>Component Price 2020 [GBP]</t>
  </si>
  <si>
    <t>Component Price 2020 Italy [EUR]</t>
  </si>
  <si>
    <t>Pricing Office Europe V01 | 14.10.2019 -</t>
  </si>
  <si>
    <t>Component Price 2020  [PLN]</t>
  </si>
  <si>
    <t>Configurator 2021</t>
  </si>
  <si>
    <t>Prices 2021</t>
  </si>
  <si>
    <t>List Price 2021:</t>
  </si>
  <si>
    <t>Configurator 2021 - France</t>
  </si>
  <si>
    <t>Configurator 2021 - Italy</t>
  </si>
  <si>
    <t>Configurator 2021 - Switzerland</t>
  </si>
  <si>
    <t>Configurator 2021 - Great Britian</t>
  </si>
  <si>
    <t>price increase 2021</t>
  </si>
  <si>
    <t>Component Price 2021 [EUR]</t>
  </si>
  <si>
    <t>Component Price 2021 France [EUR]</t>
  </si>
  <si>
    <t>Component Price 2021 [CHF]</t>
  </si>
  <si>
    <t>Component Price 2021 [GBP]</t>
  </si>
  <si>
    <t>Component Price 2021 Italy [EUR]</t>
  </si>
  <si>
    <t>Component Price 2021  [PLN]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</si>
</sst>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\ &quot;€&quot;_-;\-* #,##0\ &quot;€&quot;_-;_-* &quot;-&quot;??\ &quot;€&quot;_-;_-@_-"/>
    <numFmt numFmtId="168" formatCode="_-* #,##0.00\ [$EUR]_-;\-* #,##0.00\ [$EUR]_-;_-* &quot;-&quot;??\ [$EUR]_-;_-@_-"/>
    <numFmt numFmtId="169" formatCode="_-* #,##0.00\ [$CHF]_-;\-* #,##0.00\ [$CHF]_-;_-* &quot;-&quot;??\ [$CHF]_-;_-@_-"/>
    <numFmt numFmtId="170" formatCode="_-* #,##0.00\ [$GBP]_-;\-* #,##0.00\ [$GBP]_-;_-* &quot;-&quot;??\ [$GBP]_-;_-@_-"/>
    <numFmt numFmtId="171" formatCode="&quot;Listenpreis  Faktor &quot;0.0"/>
    <numFmt numFmtId="172" formatCode="#,##0.00\ [$EUR]"/>
    <numFmt numFmtId="173" formatCode="0.0%"/>
    <numFmt numFmtId="174" formatCode="#,##0.00\ [$CHF]"/>
    <numFmt numFmtId="175" formatCode="#,##0.00\ [$GBP]"/>
    <numFmt numFmtId="176" formatCode="_ * #,##0.00_ ;_ * \-#,##0.00_ ;_ * &quot;-&quot;??_ ;_ @_ "/>
    <numFmt numFmtId="177" formatCode="_ &quot;SFr.&quot;\ * #,##0.00_ ;_ &quot;SFr.&quot;\ * \-#,##0.00_ ;_ &quot;SFr.&quot;\ * &quot;-&quot;??_ ;_ @_ "/>
    <numFmt numFmtId="178" formatCode="_-* #,##0.00\ [$€]_-;\-* #,##0.00\ [$€]_-;_-* &quot;-&quot;??\ [$€]_-;_-@_-"/>
  </numFmts>
  <fonts count="74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0"/>
      <name val="Arial"/>
      <family val="2"/>
    </font>
    <font>
      <sz val="11"/>
      <color theme="0"/>
      <name val="Arial"/>
      <family val="2"/>
    </font>
    <font>
      <b/>
      <sz val="24"/>
      <color theme="0"/>
      <name val="Arial"/>
      <family val="2"/>
    </font>
    <font>
      <b/>
      <sz val="12"/>
      <color theme="1"/>
      <name val="Calibri"/>
      <family val="2"/>
      <scheme val="minor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00B050"/>
      <name val="Arial"/>
      <family val="2"/>
    </font>
    <font>
      <b/>
      <sz val="18"/>
      <color theme="0"/>
      <name val="Arial"/>
      <family val="2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6"/>
      <color indexed="81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1"/>
      <color theme="1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color theme="1"/>
      <name val="Calibri"/>
      <family val="2"/>
    </font>
  </fonts>
  <fills count="7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0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47">
    <xf numFmtId="0" fontId="0" fillId="0" borderId="0"/>
    <xf numFmtId="165" fontId="2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6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34" fillId="29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2" fillId="44" borderId="36" applyNumberFormat="0" applyFont="0" applyAlignment="0" applyProtection="0"/>
    <xf numFmtId="0" fontId="2" fillId="44" borderId="36" applyNumberFormat="0" applyFont="0" applyAlignment="0" applyProtection="0"/>
    <xf numFmtId="0" fontId="35" fillId="40" borderId="0" applyNumberFormat="0" applyBorder="0" applyAlignment="0" applyProtection="0"/>
    <xf numFmtId="0" fontId="36" fillId="45" borderId="37" applyNumberFormat="0" applyAlignment="0" applyProtection="0"/>
    <xf numFmtId="0" fontId="36" fillId="45" borderId="37" applyNumberFormat="0" applyAlignment="0" applyProtection="0"/>
    <xf numFmtId="0" fontId="37" fillId="12" borderId="0" applyNumberFormat="0" applyBorder="0" applyAlignment="0" applyProtection="0"/>
    <xf numFmtId="0" fontId="38" fillId="46" borderId="38" applyNumberFormat="0" applyAlignment="0" applyProtection="0"/>
    <xf numFmtId="0" fontId="38" fillId="46" borderId="38" applyNumberFormat="0" applyAlignment="0" applyProtection="0"/>
    <xf numFmtId="0" fontId="39" fillId="37" borderId="39" applyNumberFormat="0" applyAlignment="0" applyProtection="0"/>
    <xf numFmtId="0" fontId="33" fillId="0" borderId="35">
      <alignment horizontal="left" wrapText="1"/>
    </xf>
    <xf numFmtId="0" fontId="33" fillId="0" borderId="35">
      <alignment horizontal="left" wrapText="1"/>
    </xf>
    <xf numFmtId="176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1" fillId="11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3" fillId="50" borderId="0">
      <alignment horizontal="left"/>
    </xf>
    <xf numFmtId="178" fontId="4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54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33" borderId="0" applyNumberFormat="0" applyBorder="0" applyAlignment="0" applyProtection="0"/>
    <xf numFmtId="0" fontId="45" fillId="0" borderId="40" applyNumberFormat="0" applyFill="0" applyAlignment="0" applyProtection="0"/>
    <xf numFmtId="0" fontId="46" fillId="0" borderId="41" applyNumberFormat="0" applyFill="0" applyAlignment="0" applyProtection="0"/>
    <xf numFmtId="0" fontId="47" fillId="0" borderId="42" applyNumberFormat="0" applyFill="0" applyAlignment="0" applyProtection="0"/>
    <xf numFmtId="0" fontId="47" fillId="0" borderId="0" applyNumberFormat="0" applyFill="0" applyBorder="0" applyAlignment="0" applyProtection="0"/>
    <xf numFmtId="0" fontId="48" fillId="15" borderId="37" applyNumberFormat="0" applyAlignment="0" applyProtection="0"/>
    <xf numFmtId="0" fontId="48" fillId="15" borderId="37" applyNumberFormat="0" applyAlignment="0" applyProtection="0"/>
    <xf numFmtId="0" fontId="49" fillId="41" borderId="38" applyNumberFormat="0" applyAlignment="0" applyProtection="0"/>
    <xf numFmtId="0" fontId="49" fillId="41" borderId="38" applyNumberFormat="0" applyAlignment="0" applyProtection="0"/>
    <xf numFmtId="166" fontId="6" fillId="0" borderId="0" applyFont="0" applyFill="0" applyBorder="0" applyAlignment="0" applyProtection="0"/>
    <xf numFmtId="0" fontId="39" fillId="55" borderId="39" applyNumberFormat="0" applyAlignment="0" applyProtection="0"/>
    <xf numFmtId="0" fontId="50" fillId="0" borderId="43" applyNumberFormat="0" applyFill="0" applyAlignment="0" applyProtection="0"/>
    <xf numFmtId="0" fontId="51" fillId="0" borderId="0"/>
    <xf numFmtId="0" fontId="51" fillId="0" borderId="0"/>
    <xf numFmtId="0" fontId="37" fillId="0" borderId="44" applyNumberFormat="0" applyFill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7" fillId="41" borderId="0" applyNumberFormat="0" applyBorder="0" applyAlignment="0" applyProtection="0"/>
    <xf numFmtId="0" fontId="5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56" borderId="0"/>
    <xf numFmtId="0" fontId="52" fillId="56" borderId="0"/>
    <xf numFmtId="0" fontId="52" fillId="56" borderId="0"/>
    <xf numFmtId="0" fontId="6" fillId="0" borderId="0"/>
    <xf numFmtId="0" fontId="6" fillId="0" borderId="0"/>
    <xf numFmtId="0" fontId="51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55" fillId="0" borderId="0"/>
    <xf numFmtId="0" fontId="6" fillId="0" borderId="0"/>
    <xf numFmtId="0" fontId="40" fillId="0" borderId="0"/>
    <xf numFmtId="0" fontId="40" fillId="0" borderId="0"/>
    <xf numFmtId="0" fontId="56" fillId="0" borderId="0"/>
    <xf numFmtId="0" fontId="52" fillId="40" borderId="38" applyNumberFormat="0" applyFont="0" applyAlignment="0" applyProtection="0"/>
    <xf numFmtId="0" fontId="52" fillId="40" borderId="38" applyNumberFormat="0" applyFont="0" applyAlignment="0" applyProtection="0"/>
    <xf numFmtId="0" fontId="57" fillId="46" borderId="45" applyNumberFormat="0" applyAlignment="0" applyProtection="0"/>
    <xf numFmtId="0" fontId="57" fillId="46" borderId="45" applyNumberFormat="0" applyAlignment="0" applyProtection="0"/>
    <xf numFmtId="9" fontId="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46" applyNumberFormat="0" applyFill="0" applyAlignment="0" applyProtection="0"/>
    <xf numFmtId="0" fontId="60" fillId="0" borderId="47" applyNumberFormat="0" applyFill="0" applyAlignment="0" applyProtection="0"/>
    <xf numFmtId="0" fontId="61" fillId="0" borderId="48" applyNumberFormat="0" applyFill="0" applyAlignment="0" applyProtection="0"/>
    <xf numFmtId="0" fontId="61" fillId="0" borderId="0" applyNumberFormat="0" applyFill="0" applyBorder="0" applyAlignment="0" applyProtection="0"/>
    <xf numFmtId="4" fontId="52" fillId="57" borderId="38" applyNumberFormat="0" applyProtection="0">
      <alignment vertical="center"/>
    </xf>
    <xf numFmtId="4" fontId="52" fillId="57" borderId="38" applyNumberFormat="0" applyProtection="0">
      <alignment vertical="center"/>
    </xf>
    <xf numFmtId="4" fontId="62" fillId="58" borderId="38" applyNumberFormat="0" applyProtection="0">
      <alignment vertical="center"/>
    </xf>
    <xf numFmtId="4" fontId="62" fillId="58" borderId="38" applyNumberFormat="0" applyProtection="0">
      <alignment vertical="center"/>
    </xf>
    <xf numFmtId="4" fontId="52" fillId="58" borderId="38" applyNumberFormat="0" applyProtection="0">
      <alignment horizontal="left" vertical="center" indent="1"/>
    </xf>
    <xf numFmtId="4" fontId="52" fillId="58" borderId="38" applyNumberFormat="0" applyProtection="0">
      <alignment horizontal="left" vertical="center" indent="1"/>
    </xf>
    <xf numFmtId="0" fontId="63" fillId="57" borderId="49" applyNumberFormat="0" applyProtection="0">
      <alignment horizontal="left" vertical="top" indent="1"/>
    </xf>
    <xf numFmtId="0" fontId="63" fillId="57" borderId="49" applyNumberFormat="0" applyProtection="0">
      <alignment horizontal="left" vertical="top" indent="1"/>
    </xf>
    <xf numFmtId="4" fontId="52" fillId="22" borderId="38" applyNumberFormat="0" applyProtection="0">
      <alignment horizontal="left" vertical="center" indent="1"/>
    </xf>
    <xf numFmtId="4" fontId="52" fillId="22" borderId="38" applyNumberFormat="0" applyProtection="0">
      <alignment horizontal="left" vertical="center" indent="1"/>
    </xf>
    <xf numFmtId="4" fontId="52" fillId="11" borderId="38" applyNumberFormat="0" applyProtection="0">
      <alignment horizontal="right" vertical="center"/>
    </xf>
    <xf numFmtId="4" fontId="52" fillId="11" borderId="38" applyNumberFormat="0" applyProtection="0">
      <alignment horizontal="right" vertical="center"/>
    </xf>
    <xf numFmtId="4" fontId="52" fillId="59" borderId="38" applyNumberFormat="0" applyProtection="0">
      <alignment horizontal="right" vertical="center"/>
    </xf>
    <xf numFmtId="4" fontId="52" fillId="59" borderId="38" applyNumberFormat="0" applyProtection="0">
      <alignment horizontal="right" vertical="center"/>
    </xf>
    <xf numFmtId="4" fontId="52" fillId="52" borderId="50" applyNumberFormat="0" applyProtection="0">
      <alignment horizontal="right" vertical="center"/>
    </xf>
    <xf numFmtId="4" fontId="52" fillId="52" borderId="50" applyNumberFormat="0" applyProtection="0">
      <alignment horizontal="right" vertical="center"/>
    </xf>
    <xf numFmtId="4" fontId="52" fillId="19" borderId="38" applyNumberFormat="0" applyProtection="0">
      <alignment horizontal="right" vertical="center"/>
    </xf>
    <xf numFmtId="4" fontId="52" fillId="19" borderId="38" applyNumberFormat="0" applyProtection="0">
      <alignment horizontal="right" vertical="center"/>
    </xf>
    <xf numFmtId="4" fontId="52" fillId="23" borderId="38" applyNumberFormat="0" applyProtection="0">
      <alignment horizontal="right" vertical="center"/>
    </xf>
    <xf numFmtId="4" fontId="52" fillId="23" borderId="38" applyNumberFormat="0" applyProtection="0">
      <alignment horizontal="right" vertical="center"/>
    </xf>
    <xf numFmtId="4" fontId="52" fillId="54" borderId="38" applyNumberFormat="0" applyProtection="0">
      <alignment horizontal="right" vertical="center"/>
    </xf>
    <xf numFmtId="4" fontId="52" fillId="54" borderId="38" applyNumberFormat="0" applyProtection="0">
      <alignment horizontal="right" vertical="center"/>
    </xf>
    <xf numFmtId="4" fontId="52" fillId="53" borderId="38" applyNumberFormat="0" applyProtection="0">
      <alignment horizontal="right" vertical="center"/>
    </xf>
    <xf numFmtId="4" fontId="52" fillId="53" borderId="38" applyNumberFormat="0" applyProtection="0">
      <alignment horizontal="right" vertical="center"/>
    </xf>
    <xf numFmtId="4" fontId="52" fillId="60" borderId="38" applyNumberFormat="0" applyProtection="0">
      <alignment horizontal="right" vertical="center"/>
    </xf>
    <xf numFmtId="4" fontId="52" fillId="60" borderId="38" applyNumberFormat="0" applyProtection="0">
      <alignment horizontal="right" vertical="center"/>
    </xf>
    <xf numFmtId="4" fontId="52" fillId="18" borderId="38" applyNumberFormat="0" applyProtection="0">
      <alignment horizontal="right" vertical="center"/>
    </xf>
    <xf numFmtId="4" fontId="52" fillId="18" borderId="38" applyNumberFormat="0" applyProtection="0">
      <alignment horizontal="right" vertical="center"/>
    </xf>
    <xf numFmtId="4" fontId="52" fillId="61" borderId="50" applyNumberFormat="0" applyProtection="0">
      <alignment horizontal="left" vertical="center" indent="1"/>
    </xf>
    <xf numFmtId="4" fontId="52" fillId="61" borderId="50" applyNumberFormat="0" applyProtection="0">
      <alignment horizontal="left" vertical="center" indent="1"/>
    </xf>
    <xf numFmtId="4" fontId="6" fillId="62" borderId="50" applyNumberFormat="0" applyProtection="0">
      <alignment horizontal="left" vertical="center" indent="1"/>
    </xf>
    <xf numFmtId="4" fontId="6" fillId="62" borderId="50" applyNumberFormat="0" applyProtection="0">
      <alignment horizontal="left" vertical="center" indent="1"/>
    </xf>
    <xf numFmtId="4" fontId="6" fillId="62" borderId="50" applyNumberFormat="0" applyProtection="0">
      <alignment horizontal="left" vertical="center" indent="1"/>
    </xf>
    <xf numFmtId="4" fontId="6" fillId="62" borderId="50" applyNumberFormat="0" applyProtection="0">
      <alignment horizontal="left" vertical="center" indent="1"/>
    </xf>
    <xf numFmtId="4" fontId="52" fillId="63" borderId="38" applyNumberFormat="0" applyProtection="0">
      <alignment horizontal="right" vertical="center"/>
    </xf>
    <xf numFmtId="4" fontId="52" fillId="63" borderId="38" applyNumberFormat="0" applyProtection="0">
      <alignment horizontal="right" vertical="center"/>
    </xf>
    <xf numFmtId="4" fontId="52" fillId="64" borderId="50" applyNumberFormat="0" applyProtection="0">
      <alignment horizontal="left" vertical="center" indent="1"/>
    </xf>
    <xf numFmtId="4" fontId="52" fillId="64" borderId="50" applyNumberFormat="0" applyProtection="0">
      <alignment horizontal="left" vertical="center" indent="1"/>
    </xf>
    <xf numFmtId="4" fontId="52" fillId="63" borderId="50" applyNumberFormat="0" applyProtection="0">
      <alignment horizontal="left" vertical="center" indent="1"/>
    </xf>
    <xf numFmtId="4" fontId="52" fillId="63" borderId="50" applyNumberFormat="0" applyProtection="0">
      <alignment horizontal="left" vertical="center" indent="1"/>
    </xf>
    <xf numFmtId="0" fontId="52" fillId="45" borderId="38" applyNumberFormat="0" applyProtection="0">
      <alignment horizontal="left" vertical="center" indent="1"/>
    </xf>
    <xf numFmtId="0" fontId="52" fillId="45" borderId="38" applyNumberFormat="0" applyProtection="0">
      <alignment horizontal="left" vertical="center" indent="1"/>
    </xf>
    <xf numFmtId="0" fontId="52" fillId="62" borderId="49" applyNumberFormat="0" applyProtection="0">
      <alignment horizontal="left" vertical="top" indent="1"/>
    </xf>
    <xf numFmtId="0" fontId="52" fillId="62" borderId="49" applyNumberFormat="0" applyProtection="0">
      <alignment horizontal="left" vertical="top" indent="1"/>
    </xf>
    <xf numFmtId="0" fontId="52" fillId="65" borderId="38" applyNumberFormat="0" applyProtection="0">
      <alignment horizontal="left" vertical="center" indent="1"/>
    </xf>
    <xf numFmtId="0" fontId="52" fillId="65" borderId="38" applyNumberFormat="0" applyProtection="0">
      <alignment horizontal="left" vertical="center" indent="1"/>
    </xf>
    <xf numFmtId="0" fontId="52" fillId="63" borderId="49" applyNumberFormat="0" applyProtection="0">
      <alignment horizontal="left" vertical="top" indent="1"/>
    </xf>
    <xf numFmtId="0" fontId="52" fillId="63" borderId="49" applyNumberFormat="0" applyProtection="0">
      <alignment horizontal="left" vertical="top" indent="1"/>
    </xf>
    <xf numFmtId="0" fontId="52" fillId="16" borderId="38" applyNumberFormat="0" applyProtection="0">
      <alignment horizontal="left" vertical="center" indent="1"/>
    </xf>
    <xf numFmtId="0" fontId="52" fillId="16" borderId="38" applyNumberFormat="0" applyProtection="0">
      <alignment horizontal="left" vertical="center" indent="1"/>
    </xf>
    <xf numFmtId="0" fontId="52" fillId="16" borderId="49" applyNumberFormat="0" applyProtection="0">
      <alignment horizontal="left" vertical="top" indent="1"/>
    </xf>
    <xf numFmtId="0" fontId="52" fillId="16" borderId="49" applyNumberFormat="0" applyProtection="0">
      <alignment horizontal="left" vertical="top" indent="1"/>
    </xf>
    <xf numFmtId="0" fontId="52" fillId="64" borderId="38" applyNumberFormat="0" applyProtection="0">
      <alignment horizontal="left" vertical="center" indent="1"/>
    </xf>
    <xf numFmtId="0" fontId="52" fillId="64" borderId="38" applyNumberFormat="0" applyProtection="0">
      <alignment horizontal="left" vertical="center" indent="1"/>
    </xf>
    <xf numFmtId="0" fontId="52" fillId="64" borderId="49" applyNumberFormat="0" applyProtection="0">
      <alignment horizontal="left" vertical="top" indent="1"/>
    </xf>
    <xf numFmtId="0" fontId="52" fillId="64" borderId="49" applyNumberFormat="0" applyProtection="0">
      <alignment horizontal="left" vertical="top" indent="1"/>
    </xf>
    <xf numFmtId="0" fontId="52" fillId="66" borderId="51" applyNumberFormat="0">
      <protection locked="0"/>
    </xf>
    <xf numFmtId="0" fontId="64" fillId="62" borderId="52" applyBorder="0"/>
    <xf numFmtId="0" fontId="64" fillId="62" borderId="52" applyBorder="0"/>
    <xf numFmtId="4" fontId="65" fillId="44" borderId="49" applyNumberFormat="0" applyProtection="0">
      <alignment vertical="center"/>
    </xf>
    <xf numFmtId="4" fontId="65" fillId="44" borderId="49" applyNumberFormat="0" applyProtection="0">
      <alignment vertical="center"/>
    </xf>
    <xf numFmtId="4" fontId="62" fillId="67" borderId="35" applyNumberFormat="0" applyProtection="0">
      <alignment vertical="center"/>
    </xf>
    <xf numFmtId="4" fontId="62" fillId="67" borderId="35" applyNumberFormat="0" applyProtection="0">
      <alignment vertical="center"/>
    </xf>
    <xf numFmtId="4" fontId="65" fillId="45" borderId="49" applyNumberFormat="0" applyProtection="0">
      <alignment horizontal="left" vertical="center" indent="1"/>
    </xf>
    <xf numFmtId="4" fontId="65" fillId="45" borderId="49" applyNumberFormat="0" applyProtection="0">
      <alignment horizontal="left" vertical="center" indent="1"/>
    </xf>
    <xf numFmtId="0" fontId="65" fillId="44" borderId="49" applyNumberFormat="0" applyProtection="0">
      <alignment horizontal="left" vertical="top" indent="1"/>
    </xf>
    <xf numFmtId="0" fontId="65" fillId="44" borderId="49" applyNumberFormat="0" applyProtection="0">
      <alignment horizontal="left" vertical="top" indent="1"/>
    </xf>
    <xf numFmtId="4" fontId="52" fillId="0" borderId="38" applyNumberFormat="0" applyProtection="0">
      <alignment horizontal="right" vertical="center"/>
    </xf>
    <xf numFmtId="4" fontId="52" fillId="0" borderId="38" applyNumberFormat="0" applyProtection="0">
      <alignment horizontal="right" vertical="center"/>
    </xf>
    <xf numFmtId="4" fontId="62" fillId="68" borderId="38" applyNumberFormat="0" applyProtection="0">
      <alignment horizontal="right" vertical="center"/>
    </xf>
    <xf numFmtId="4" fontId="62" fillId="68" borderId="38" applyNumberFormat="0" applyProtection="0">
      <alignment horizontal="right" vertical="center"/>
    </xf>
    <xf numFmtId="4" fontId="52" fillId="22" borderId="38" applyNumberFormat="0" applyProtection="0">
      <alignment horizontal="left" vertical="center" indent="1"/>
    </xf>
    <xf numFmtId="4" fontId="52" fillId="22" borderId="38" applyNumberFormat="0" applyProtection="0">
      <alignment horizontal="left" vertical="center" indent="1"/>
    </xf>
    <xf numFmtId="0" fontId="65" fillId="63" borderId="49" applyNumberFormat="0" applyProtection="0">
      <alignment horizontal="left" vertical="top" indent="1"/>
    </xf>
    <xf numFmtId="0" fontId="65" fillId="63" borderId="49" applyNumberFormat="0" applyProtection="0">
      <alignment horizontal="left" vertical="top" indent="1"/>
    </xf>
    <xf numFmtId="4" fontId="66" fillId="69" borderId="50" applyNumberFormat="0" applyProtection="0">
      <alignment horizontal="left" vertical="center" indent="1"/>
    </xf>
    <xf numFmtId="4" fontId="66" fillId="69" borderId="50" applyNumberFormat="0" applyProtection="0">
      <alignment horizontal="left" vertical="center" indent="1"/>
    </xf>
    <xf numFmtId="0" fontId="52" fillId="70" borderId="35"/>
    <xf numFmtId="0" fontId="52" fillId="70" borderId="35"/>
    <xf numFmtId="4" fontId="67" fillId="66" borderId="38" applyNumberFormat="0" applyProtection="0">
      <alignment horizontal="right" vertical="center"/>
    </xf>
    <xf numFmtId="4" fontId="67" fillId="66" borderId="38" applyNumberFormat="0" applyProtection="0">
      <alignment horizontal="right" vertical="center"/>
    </xf>
    <xf numFmtId="0" fontId="68" fillId="0" borderId="0" applyNumberFormat="0" applyFill="0" applyBorder="0" applyAlignment="0" applyProtection="0"/>
    <xf numFmtId="0" fontId="6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0" fontId="7" fillId="0" borderId="0"/>
    <xf numFmtId="0" fontId="7" fillId="0" borderId="0"/>
    <xf numFmtId="0" fontId="7" fillId="0" borderId="0"/>
    <xf numFmtId="0" fontId="2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53" applyNumberFormat="0" applyFill="0" applyAlignment="0" applyProtection="0"/>
    <xf numFmtId="0" fontId="42" fillId="0" borderId="53" applyNumberFormat="0" applyFill="0" applyAlignment="0" applyProtection="0"/>
    <xf numFmtId="0" fontId="42" fillId="0" borderId="54" applyNumberFormat="0" applyFill="0" applyAlignment="0" applyProtection="0"/>
    <xf numFmtId="0" fontId="42" fillId="0" borderId="54" applyNumberFormat="0" applyFill="0" applyAlignment="0" applyProtection="0"/>
    <xf numFmtId="0" fontId="57" fillId="45" borderId="45" applyNumberFormat="0" applyAlignment="0" applyProtection="0"/>
    <xf numFmtId="0" fontId="57" fillId="45" borderId="4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" fillId="0" borderId="0"/>
    <xf numFmtId="0" fontId="8" fillId="0" borderId="0"/>
  </cellStyleXfs>
  <cellXfs count="264">
    <xf numFmtId="0" fontId="0" fillId="0" borderId="0" xfId="0"/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/>
    <xf numFmtId="0" fontId="0" fillId="0" borderId="15" xfId="0" applyFill="1" applyBorder="1"/>
    <xf numFmtId="0" fontId="0" fillId="0" borderId="11" xfId="0" applyFill="1" applyBorder="1"/>
    <xf numFmtId="0" fontId="0" fillId="2" borderId="0" xfId="0" applyFill="1"/>
    <xf numFmtId="0" fontId="9" fillId="0" borderId="0" xfId="0" applyFont="1" applyFill="1"/>
    <xf numFmtId="0" fontId="10" fillId="3" borderId="0" xfId="0" applyFont="1" applyFill="1" applyAlignment="1">
      <alignment horizontal="left" vertical="top" wrapText="1"/>
    </xf>
    <xf numFmtId="0" fontId="9" fillId="0" borderId="0" xfId="0" applyFont="1" applyFill="1" applyBorder="1"/>
    <xf numFmtId="167" fontId="7" fillId="0" borderId="0" xfId="1" applyNumberFormat="1" applyFont="1" applyFill="1" applyBorder="1"/>
    <xf numFmtId="165" fontId="9" fillId="0" borderId="0" xfId="0" applyNumberFormat="1" applyFont="1" applyFill="1" applyBorder="1"/>
    <xf numFmtId="0" fontId="10" fillId="0" borderId="0" xfId="0" applyFont="1" applyFill="1" applyBorder="1"/>
    <xf numFmtId="165" fontId="7" fillId="0" borderId="0" xfId="1" applyFont="1" applyFill="1" applyBorder="1"/>
    <xf numFmtId="0" fontId="11" fillId="0" borderId="0" xfId="0" applyFont="1" applyFill="1"/>
    <xf numFmtId="2" fontId="10" fillId="5" borderId="0" xfId="0" applyNumberFormat="1" applyFont="1" applyFill="1"/>
    <xf numFmtId="0" fontId="0" fillId="6" borderId="0" xfId="0" applyFill="1"/>
    <xf numFmtId="168" fontId="7" fillId="2" borderId="0" xfId="1" applyNumberFormat="1" applyFont="1" applyFill="1"/>
    <xf numFmtId="0" fontId="10" fillId="0" borderId="0" xfId="0" applyFont="1" applyFill="1" applyAlignment="1">
      <alignment vertical="center" wrapText="1"/>
    </xf>
    <xf numFmtId="0" fontId="14" fillId="3" borderId="0" xfId="3" applyFont="1" applyFill="1" applyAlignment="1" applyProtection="1">
      <alignment horizontal="left"/>
      <protection hidden="1"/>
    </xf>
    <xf numFmtId="0" fontId="8" fillId="3" borderId="0" xfId="3" applyFill="1" applyProtection="1">
      <protection hidden="1"/>
    </xf>
    <xf numFmtId="0" fontId="3" fillId="3" borderId="0" xfId="3" applyFont="1" applyFill="1" applyProtection="1">
      <protection hidden="1"/>
    </xf>
    <xf numFmtId="0" fontId="15" fillId="7" borderId="0" xfId="3" applyFont="1" applyFill="1" applyAlignment="1" applyProtection="1">
      <alignment textRotation="90"/>
      <protection hidden="1"/>
    </xf>
    <xf numFmtId="171" fontId="8" fillId="7" borderId="0" xfId="3" applyNumberFormat="1" applyFill="1" applyAlignment="1" applyProtection="1">
      <alignment horizontal="center" vertical="center"/>
      <protection hidden="1"/>
    </xf>
    <xf numFmtId="0" fontId="16" fillId="7" borderId="0" xfId="3" applyFont="1" applyFill="1" applyAlignment="1" applyProtection="1">
      <alignment horizontal="center" vertical="center" wrapText="1"/>
      <protection hidden="1"/>
    </xf>
    <xf numFmtId="0" fontId="0" fillId="7" borderId="0" xfId="0" applyFill="1"/>
    <xf numFmtId="0" fontId="0" fillId="7" borderId="0" xfId="0" applyFill="1" applyBorder="1"/>
    <xf numFmtId="0" fontId="10" fillId="7" borderId="0" xfId="0" applyFont="1" applyFill="1" applyBorder="1"/>
    <xf numFmtId="0" fontId="13" fillId="7" borderId="0" xfId="0" applyFont="1" applyFill="1" applyBorder="1" applyProtection="1">
      <protection hidden="1"/>
    </xf>
    <xf numFmtId="167" fontId="7" fillId="7" borderId="0" xfId="1" applyNumberFormat="1" applyFont="1" applyFill="1" applyBorder="1"/>
    <xf numFmtId="0" fontId="4" fillId="7" borderId="0" xfId="3" applyFont="1" applyFill="1" applyBorder="1" applyProtection="1">
      <protection hidden="1"/>
    </xf>
    <xf numFmtId="0" fontId="4" fillId="8" borderId="0" xfId="3" applyFont="1" applyFill="1" applyBorder="1" applyProtection="1">
      <protection hidden="1"/>
    </xf>
    <xf numFmtId="0" fontId="8" fillId="7" borderId="0" xfId="3" applyFill="1" applyProtection="1">
      <protection hidden="1"/>
    </xf>
    <xf numFmtId="0" fontId="18" fillId="7" borderId="0" xfId="3" applyFont="1" applyFill="1" applyProtection="1">
      <protection hidden="1"/>
    </xf>
    <xf numFmtId="165" fontId="19" fillId="7" borderId="0" xfId="3" applyNumberFormat="1" applyFont="1" applyFill="1" applyProtection="1">
      <protection hidden="1"/>
    </xf>
    <xf numFmtId="0" fontId="8" fillId="7" borderId="0" xfId="3" applyFill="1" applyBorder="1" applyProtection="1">
      <protection hidden="1"/>
    </xf>
    <xf numFmtId="0" fontId="8" fillId="7" borderId="11" xfId="3" applyFill="1" applyBorder="1" applyProtection="1">
      <protection hidden="1"/>
    </xf>
    <xf numFmtId="0" fontId="20" fillId="8" borderId="0" xfId="3" applyFont="1" applyFill="1" applyBorder="1" applyProtection="1">
      <protection hidden="1"/>
    </xf>
    <xf numFmtId="0" fontId="4" fillId="7" borderId="11" xfId="3" applyFont="1" applyFill="1" applyBorder="1" applyProtection="1">
      <protection hidden="1"/>
    </xf>
    <xf numFmtId="172" fontId="19" fillId="8" borderId="33" xfId="3" applyNumberFormat="1" applyFont="1" applyFill="1" applyBorder="1" applyAlignment="1" applyProtection="1">
      <alignment horizontal="right"/>
      <protection hidden="1"/>
    </xf>
    <xf numFmtId="172" fontId="20" fillId="8" borderId="33" xfId="3" applyNumberFormat="1" applyFont="1" applyFill="1" applyBorder="1" applyAlignment="1" applyProtection="1">
      <alignment horizontal="right"/>
      <protection hidden="1"/>
    </xf>
    <xf numFmtId="0" fontId="8" fillId="0" borderId="0" xfId="3" applyFill="1" applyProtection="1">
      <protection hidden="1"/>
    </xf>
    <xf numFmtId="0" fontId="10" fillId="0" borderId="0" xfId="0" applyFont="1" applyFill="1" applyAlignment="1">
      <alignment vertical="center"/>
    </xf>
    <xf numFmtId="0" fontId="8" fillId="8" borderId="0" xfId="3" applyFont="1" applyFill="1" applyProtection="1">
      <protection hidden="1"/>
    </xf>
    <xf numFmtId="0" fontId="5" fillId="8" borderId="0" xfId="3" applyFont="1" applyFill="1" applyAlignment="1" applyProtection="1">
      <alignment horizontal="left" wrapText="1"/>
      <protection hidden="1"/>
    </xf>
    <xf numFmtId="4" fontId="10" fillId="5" borderId="0" xfId="0" applyNumberFormat="1" applyFont="1" applyFill="1"/>
    <xf numFmtId="4" fontId="10" fillId="3" borderId="0" xfId="0" applyNumberFormat="1" applyFont="1" applyFill="1" applyAlignment="1">
      <alignment horizontal="left" vertical="top" wrapText="1"/>
    </xf>
    <xf numFmtId="4" fontId="7" fillId="2" borderId="0" xfId="1" applyNumberFormat="1" applyFont="1" applyFill="1"/>
    <xf numFmtId="4" fontId="0" fillId="6" borderId="0" xfId="0" applyNumberFormat="1" applyFill="1"/>
    <xf numFmtId="4" fontId="0" fillId="0" borderId="0" xfId="0" applyNumberFormat="1"/>
    <xf numFmtId="0" fontId="21" fillId="3" borderId="0" xfId="3" applyFont="1" applyFill="1" applyBorder="1" applyProtection="1">
      <protection hidden="1"/>
    </xf>
    <xf numFmtId="0" fontId="15" fillId="7" borderId="0" xfId="3" applyFont="1" applyFill="1" applyProtection="1">
      <protection hidden="1"/>
    </xf>
    <xf numFmtId="168" fontId="13" fillId="7" borderId="0" xfId="1" applyNumberFormat="1" applyFont="1" applyFill="1" applyAlignment="1" applyProtection="1">
      <alignment horizontal="left"/>
      <protection hidden="1"/>
    </xf>
    <xf numFmtId="168" fontId="13" fillId="7" borderId="0" xfId="1" applyNumberFormat="1" applyFont="1" applyFill="1" applyAlignment="1" applyProtection="1">
      <protection hidden="1"/>
    </xf>
    <xf numFmtId="0" fontId="24" fillId="0" borderId="0" xfId="0" applyFont="1" applyBorder="1" applyAlignment="1"/>
    <xf numFmtId="0" fontId="13" fillId="0" borderId="0" xfId="0" applyFont="1"/>
    <xf numFmtId="0" fontId="12" fillId="0" borderId="2" xfId="0" applyFont="1" applyBorder="1"/>
    <xf numFmtId="0" fontId="17" fillId="0" borderId="0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2" fillId="0" borderId="0" xfId="0" applyFont="1" applyBorder="1"/>
    <xf numFmtId="0" fontId="12" fillId="0" borderId="0" xfId="0" applyFont="1"/>
    <xf numFmtId="0" fontId="25" fillId="0" borderId="1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25" fillId="0" borderId="6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30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5" fillId="0" borderId="20" xfId="0" applyFont="1" applyFill="1" applyBorder="1" applyAlignment="1">
      <alignment horizontal="left"/>
    </xf>
    <xf numFmtId="0" fontId="25" fillId="0" borderId="21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Fill="1" applyBorder="1"/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/>
    <xf numFmtId="0" fontId="25" fillId="0" borderId="15" xfId="0" applyFont="1" applyFill="1" applyBorder="1"/>
    <xf numFmtId="0" fontId="0" fillId="0" borderId="7" xfId="0" applyFill="1" applyBorder="1"/>
    <xf numFmtId="0" fontId="0" fillId="0" borderId="2" xfId="0" applyFill="1" applyBorder="1"/>
    <xf numFmtId="0" fontId="0" fillId="0" borderId="17" xfId="0" applyFill="1" applyBorder="1"/>
    <xf numFmtId="0" fontId="0" fillId="0" borderId="16" xfId="0" applyFill="1" applyBorder="1"/>
    <xf numFmtId="0" fontId="0" fillId="0" borderId="18" xfId="0" applyFill="1" applyBorder="1"/>
    <xf numFmtId="0" fontId="12" fillId="0" borderId="7" xfId="0" applyFont="1" applyFill="1" applyBorder="1" applyAlignment="1">
      <alignment horizontal="left"/>
    </xf>
    <xf numFmtId="0" fontId="25" fillId="0" borderId="1" xfId="0" applyFont="1" applyFill="1" applyBorder="1"/>
    <xf numFmtId="0" fontId="25" fillId="0" borderId="0" xfId="0" applyFont="1" applyFill="1" applyBorder="1"/>
    <xf numFmtId="0" fontId="0" fillId="0" borderId="2" xfId="0" applyFill="1" applyBorder="1" applyAlignment="1">
      <alignment horizontal="left"/>
    </xf>
    <xf numFmtId="0" fontId="25" fillId="0" borderId="16" xfId="0" applyFont="1" applyFill="1" applyBorder="1"/>
    <xf numFmtId="0" fontId="0" fillId="0" borderId="22" xfId="0" applyFill="1" applyBorder="1"/>
    <xf numFmtId="0" fontId="0" fillId="0" borderId="21" xfId="0" applyFill="1" applyBorder="1"/>
    <xf numFmtId="0" fontId="0" fillId="0" borderId="20" xfId="0" applyFill="1" applyBorder="1"/>
    <xf numFmtId="0" fontId="8" fillId="0" borderId="0" xfId="3" applyFill="1" applyBorder="1" applyProtection="1">
      <protection hidden="1"/>
    </xf>
    <xf numFmtId="0" fontId="24" fillId="8" borderId="0" xfId="0" applyFont="1" applyFill="1" applyProtection="1">
      <protection hidden="1"/>
    </xf>
    <xf numFmtId="0" fontId="13" fillId="7" borderId="0" xfId="0" applyFont="1" applyFill="1"/>
    <xf numFmtId="0" fontId="24" fillId="7" borderId="0" xfId="0" applyFont="1" applyFill="1" applyProtection="1">
      <protection hidden="1"/>
    </xf>
    <xf numFmtId="0" fontId="24" fillId="8" borderId="0" xfId="0" applyFont="1" applyFill="1" applyBorder="1" applyProtection="1">
      <protection hidden="1"/>
    </xf>
    <xf numFmtId="0" fontId="13" fillId="7" borderId="0" xfId="0" applyFont="1" applyFill="1" applyBorder="1"/>
    <xf numFmtId="167" fontId="24" fillId="8" borderId="0" xfId="1" applyNumberFormat="1" applyFont="1" applyFill="1" applyBorder="1" applyAlignment="1" applyProtection="1">
      <alignment horizontal="center"/>
      <protection hidden="1"/>
    </xf>
    <xf numFmtId="167" fontId="13" fillId="7" borderId="0" xfId="1" applyNumberFormat="1" applyFont="1" applyFill="1" applyBorder="1" applyAlignment="1" applyProtection="1">
      <alignment horizontal="center"/>
      <protection hidden="1"/>
    </xf>
    <xf numFmtId="167" fontId="13" fillId="7" borderId="0" xfId="1" applyNumberFormat="1" applyFont="1" applyFill="1" applyBorder="1" applyAlignment="1">
      <alignment horizontal="center"/>
    </xf>
    <xf numFmtId="169" fontId="13" fillId="7" borderId="0" xfId="0" applyNumberFormat="1" applyFont="1" applyFill="1" applyAlignment="1" applyProtection="1">
      <protection hidden="1"/>
    </xf>
    <xf numFmtId="170" fontId="13" fillId="7" borderId="0" xfId="0" applyNumberFormat="1" applyFont="1" applyFill="1" applyAlignment="1" applyProtection="1">
      <protection hidden="1"/>
    </xf>
    <xf numFmtId="0" fontId="27" fillId="7" borderId="0" xfId="3" applyFont="1" applyFill="1" applyProtection="1">
      <protection hidden="1"/>
    </xf>
    <xf numFmtId="0" fontId="24" fillId="8" borderId="0" xfId="0" applyFont="1" applyFill="1"/>
    <xf numFmtId="0" fontId="28" fillId="8" borderId="0" xfId="3" applyFont="1" applyFill="1" applyProtection="1">
      <protection hidden="1"/>
    </xf>
    <xf numFmtId="0" fontId="27" fillId="8" borderId="0" xfId="3" applyFont="1" applyFill="1" applyProtection="1">
      <protection hidden="1"/>
    </xf>
    <xf numFmtId="168" fontId="13" fillId="0" borderId="0" xfId="1" applyNumberFormat="1" applyFont="1" applyAlignment="1" applyProtection="1">
      <alignment horizontal="left"/>
      <protection hidden="1"/>
    </xf>
    <xf numFmtId="168" fontId="13" fillId="0" borderId="0" xfId="1" applyNumberFormat="1" applyFont="1" applyAlignment="1" applyProtection="1">
      <protection hidden="1"/>
    </xf>
    <xf numFmtId="169" fontId="13" fillId="0" borderId="0" xfId="0" applyNumberFormat="1" applyFont="1" applyAlignment="1" applyProtection="1">
      <protection hidden="1"/>
    </xf>
    <xf numFmtId="170" fontId="13" fillId="0" borderId="0" xfId="0" applyNumberFormat="1" applyFont="1" applyAlignment="1" applyProtection="1">
      <protection hidden="1"/>
    </xf>
    <xf numFmtId="168" fontId="29" fillId="0" borderId="0" xfId="1" applyNumberFormat="1" applyFont="1" applyAlignment="1" applyProtection="1">
      <alignment horizontal="left"/>
      <protection hidden="1"/>
    </xf>
    <xf numFmtId="168" fontId="29" fillId="0" borderId="0" xfId="1" applyNumberFormat="1" applyFont="1" applyAlignment="1" applyProtection="1">
      <protection hidden="1"/>
    </xf>
    <xf numFmtId="169" fontId="29" fillId="0" borderId="0" xfId="0" applyNumberFormat="1" applyFont="1" applyAlignment="1" applyProtection="1">
      <protection hidden="1"/>
    </xf>
    <xf numFmtId="170" fontId="29" fillId="0" borderId="0" xfId="0" applyNumberFormat="1" applyFont="1" applyAlignment="1" applyProtection="1">
      <protection hidden="1"/>
    </xf>
    <xf numFmtId="168" fontId="29" fillId="7" borderId="0" xfId="1" applyNumberFormat="1" applyFont="1" applyFill="1" applyAlignment="1" applyProtection="1">
      <alignment horizontal="left"/>
      <protection hidden="1"/>
    </xf>
    <xf numFmtId="168" fontId="29" fillId="7" borderId="0" xfId="1" applyNumberFormat="1" applyFont="1" applyFill="1" applyAlignment="1" applyProtection="1">
      <protection hidden="1"/>
    </xf>
    <xf numFmtId="169" fontId="29" fillId="7" borderId="0" xfId="0" applyNumberFormat="1" applyFont="1" applyFill="1" applyAlignment="1" applyProtection="1">
      <protection hidden="1"/>
    </xf>
    <xf numFmtId="170" fontId="29" fillId="7" borderId="0" xfId="0" applyNumberFormat="1" applyFont="1" applyFill="1" applyAlignment="1" applyProtection="1">
      <protection hidden="1"/>
    </xf>
    <xf numFmtId="0" fontId="26" fillId="3" borderId="5" xfId="0" applyFont="1" applyFill="1" applyBorder="1" applyAlignment="1">
      <alignment vertical="center"/>
    </xf>
    <xf numFmtId="0" fontId="26" fillId="3" borderId="4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31" fillId="3" borderId="0" xfId="3" applyFont="1" applyFill="1" applyAlignment="1" applyProtection="1">
      <alignment horizontal="left"/>
      <protection hidden="1"/>
    </xf>
    <xf numFmtId="0" fontId="31" fillId="3" borderId="0" xfId="3" applyFont="1" applyFill="1" applyAlignment="1" applyProtection="1">
      <alignment horizontal="center"/>
      <protection hidden="1"/>
    </xf>
    <xf numFmtId="0" fontId="31" fillId="3" borderId="0" xfId="3" applyFont="1" applyFill="1" applyAlignment="1" applyProtection="1">
      <alignment horizontal="center" wrapText="1"/>
      <protection hidden="1"/>
    </xf>
    <xf numFmtId="0" fontId="25" fillId="0" borderId="1" xfId="0" applyFont="1" applyBorder="1"/>
    <xf numFmtId="0" fontId="25" fillId="0" borderId="16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5" fillId="0" borderId="19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2" fillId="7" borderId="12" xfId="0" applyFont="1" applyFill="1" applyBorder="1" applyAlignment="1">
      <alignment horizontal="left"/>
    </xf>
    <xf numFmtId="0" fontId="25" fillId="7" borderId="6" xfId="0" applyFont="1" applyFill="1" applyBorder="1" applyAlignment="1">
      <alignment horizontal="left"/>
    </xf>
    <xf numFmtId="0" fontId="25" fillId="7" borderId="13" xfId="0" applyFont="1" applyFill="1" applyBorder="1" applyAlignment="1">
      <alignment horizontal="left"/>
    </xf>
    <xf numFmtId="0" fontId="25" fillId="7" borderId="13" xfId="0" applyNumberFormat="1" applyFont="1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25" fillId="7" borderId="1" xfId="0" applyFont="1" applyFill="1" applyBorder="1" applyAlignment="1">
      <alignment horizontal="left"/>
    </xf>
    <xf numFmtId="0" fontId="25" fillId="7" borderId="1" xfId="0" applyFont="1" applyFill="1" applyBorder="1"/>
    <xf numFmtId="0" fontId="25" fillId="7" borderId="0" xfId="0" applyFont="1" applyFill="1" applyBorder="1" applyAlignment="1">
      <alignment horizontal="left"/>
    </xf>
    <xf numFmtId="0" fontId="25" fillId="7" borderId="0" xfId="0" applyNumberFormat="1" applyFont="1" applyFill="1" applyBorder="1" applyAlignment="1">
      <alignment horizontal="left"/>
    </xf>
    <xf numFmtId="0" fontId="0" fillId="7" borderId="1" xfId="0" applyFill="1" applyBorder="1"/>
    <xf numFmtId="0" fontId="25" fillId="7" borderId="30" xfId="0" applyFont="1" applyFill="1" applyBorder="1" applyAlignment="1">
      <alignment horizontal="center"/>
    </xf>
    <xf numFmtId="0" fontId="25" fillId="7" borderId="15" xfId="0" applyFont="1" applyFill="1" applyBorder="1" applyAlignment="1">
      <alignment horizontal="left"/>
    </xf>
    <xf numFmtId="0" fontId="25" fillId="7" borderId="16" xfId="0" applyFont="1" applyFill="1" applyBorder="1" applyAlignment="1">
      <alignment horizontal="left"/>
    </xf>
    <xf numFmtId="0" fontId="25" fillId="7" borderId="11" xfId="0" applyFont="1" applyFill="1" applyBorder="1" applyAlignment="1">
      <alignment horizontal="left"/>
    </xf>
    <xf numFmtId="0" fontId="25" fillId="7" borderId="17" xfId="0" applyFont="1" applyFill="1" applyBorder="1" applyAlignment="1">
      <alignment horizontal="left"/>
    </xf>
    <xf numFmtId="0" fontId="25" fillId="7" borderId="11" xfId="0" applyNumberFormat="1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25" fillId="7" borderId="19" xfId="0" applyFont="1" applyFill="1" applyBorder="1" applyAlignment="1">
      <alignment horizontal="left"/>
    </xf>
    <xf numFmtId="0" fontId="25" fillId="7" borderId="20" xfId="0" applyFont="1" applyFill="1" applyBorder="1" applyAlignment="1">
      <alignment horizontal="left"/>
    </xf>
    <xf numFmtId="0" fontId="25" fillId="7" borderId="21" xfId="0" applyFont="1" applyFill="1" applyBorder="1" applyAlignment="1">
      <alignment horizontal="left"/>
    </xf>
    <xf numFmtId="0" fontId="25" fillId="7" borderId="20" xfId="0" applyNumberFormat="1" applyFont="1" applyFill="1" applyBorder="1" applyAlignment="1">
      <alignment horizontal="left"/>
    </xf>
    <xf numFmtId="0" fontId="0" fillId="7" borderId="0" xfId="0" applyFill="1" applyBorder="1" applyAlignment="1">
      <alignment horizontal="left"/>
    </xf>
    <xf numFmtId="49" fontId="25" fillId="7" borderId="0" xfId="0" applyNumberFormat="1" applyFont="1" applyFill="1" applyBorder="1" applyAlignment="1">
      <alignment horizontal="left"/>
    </xf>
    <xf numFmtId="0" fontId="0" fillId="7" borderId="23" xfId="0" applyFill="1" applyBorder="1" applyAlignment="1">
      <alignment horizontal="left"/>
    </xf>
    <xf numFmtId="0" fontId="0" fillId="7" borderId="24" xfId="0" applyFill="1" applyBorder="1" applyAlignment="1">
      <alignment horizontal="left"/>
    </xf>
    <xf numFmtId="0" fontId="0" fillId="7" borderId="8" xfId="0" applyFill="1" applyBorder="1" applyAlignment="1">
      <alignment horizontal="left"/>
    </xf>
    <xf numFmtId="49" fontId="25" fillId="7" borderId="8" xfId="0" applyNumberFormat="1" applyFont="1" applyFill="1" applyBorder="1" applyAlignment="1">
      <alignment horizontal="left"/>
    </xf>
    <xf numFmtId="0" fontId="25" fillId="7" borderId="6" xfId="0" applyFont="1" applyFill="1" applyBorder="1" applyAlignment="1" applyProtection="1">
      <alignment horizontal="left"/>
    </xf>
    <xf numFmtId="0" fontId="25" fillId="7" borderId="31" xfId="0" applyFont="1" applyFill="1" applyBorder="1" applyAlignment="1">
      <alignment horizontal="center"/>
    </xf>
    <xf numFmtId="0" fontId="25" fillId="7" borderId="10" xfId="0" applyFont="1" applyFill="1" applyBorder="1" applyAlignment="1">
      <alignment horizontal="left"/>
    </xf>
    <xf numFmtId="0" fontId="0" fillId="7" borderId="15" xfId="0" applyFill="1" applyBorder="1"/>
    <xf numFmtId="0" fontId="25" fillId="7" borderId="0" xfId="0" applyFont="1" applyFill="1" applyBorder="1"/>
    <xf numFmtId="0" fontId="0" fillId="7" borderId="2" xfId="0" applyFill="1" applyBorder="1" applyAlignment="1">
      <alignment horizontal="left"/>
    </xf>
    <xf numFmtId="0" fontId="25" fillId="7" borderId="11" xfId="0" applyFont="1" applyFill="1" applyBorder="1"/>
    <xf numFmtId="0" fontId="25" fillId="7" borderId="17" xfId="0" applyFont="1" applyFill="1" applyBorder="1"/>
    <xf numFmtId="0" fontId="0" fillId="7" borderId="11" xfId="0" applyFill="1" applyBorder="1"/>
    <xf numFmtId="0" fontId="25" fillId="7" borderId="18" xfId="0" applyFont="1" applyFill="1" applyBorder="1" applyAlignment="1">
      <alignment horizontal="left"/>
    </xf>
    <xf numFmtId="0" fontId="12" fillId="7" borderId="7" xfId="0" applyFont="1" applyFill="1" applyBorder="1" applyAlignment="1">
      <alignment horizontal="left"/>
    </xf>
    <xf numFmtId="0" fontId="25" fillId="7" borderId="1" xfId="0" applyFont="1" applyFill="1" applyBorder="1" applyAlignment="1" applyProtection="1">
      <alignment horizontal="left"/>
    </xf>
    <xf numFmtId="0" fontId="25" fillId="7" borderId="24" xfId="0" applyFont="1" applyFill="1" applyBorder="1"/>
    <xf numFmtId="0" fontId="25" fillId="7" borderId="8" xfId="0" applyFont="1" applyFill="1" applyBorder="1"/>
    <xf numFmtId="0" fontId="0" fillId="7" borderId="8" xfId="0" applyFill="1" applyBorder="1"/>
    <xf numFmtId="0" fontId="25" fillId="7" borderId="24" xfId="0" applyFont="1" applyFill="1" applyBorder="1" applyAlignment="1">
      <alignment horizontal="left"/>
    </xf>
    <xf numFmtId="0" fontId="25" fillId="7" borderId="8" xfId="0" applyFont="1" applyFill="1" applyBorder="1" applyAlignment="1">
      <alignment horizontal="left"/>
    </xf>
    <xf numFmtId="0" fontId="25" fillId="7" borderId="25" xfId="0" applyFont="1" applyFill="1" applyBorder="1" applyAlignment="1">
      <alignment horizontal="left"/>
    </xf>
    <xf numFmtId="0" fontId="25" fillId="7" borderId="14" xfId="0" applyFont="1" applyFill="1" applyBorder="1" applyAlignment="1">
      <alignment horizontal="left"/>
    </xf>
    <xf numFmtId="0" fontId="25" fillId="7" borderId="32" xfId="0" applyFont="1" applyFill="1" applyBorder="1" applyAlignment="1">
      <alignment horizontal="left"/>
    </xf>
    <xf numFmtId="0" fontId="0" fillId="7" borderId="24" xfId="0" applyFill="1" applyBorder="1"/>
    <xf numFmtId="0" fontId="12" fillId="7" borderId="12" xfId="0" applyFont="1" applyFill="1" applyBorder="1"/>
    <xf numFmtId="0" fontId="0" fillId="7" borderId="6" xfId="0" applyFill="1" applyBorder="1"/>
    <xf numFmtId="0" fontId="0" fillId="7" borderId="13" xfId="0" applyFill="1" applyBorder="1"/>
    <xf numFmtId="0" fontId="0" fillId="7" borderId="31" xfId="0" applyFill="1" applyBorder="1" applyAlignment="1">
      <alignment horizontal="center"/>
    </xf>
    <xf numFmtId="0" fontId="0" fillId="7" borderId="7" xfId="0" applyFill="1" applyBorder="1"/>
    <xf numFmtId="0" fontId="0" fillId="7" borderId="30" xfId="0" applyFill="1" applyBorder="1" applyAlignment="1">
      <alignment horizontal="center"/>
    </xf>
    <xf numFmtId="0" fontId="0" fillId="7" borderId="2" xfId="0" applyFill="1" applyBorder="1"/>
    <xf numFmtId="0" fontId="0" fillId="7" borderId="17" xfId="0" applyFill="1" applyBorder="1"/>
    <xf numFmtId="0" fontId="0" fillId="7" borderId="34" xfId="0" applyFill="1" applyBorder="1" applyAlignment="1">
      <alignment horizontal="center"/>
    </xf>
    <xf numFmtId="0" fontId="0" fillId="7" borderId="23" xfId="0" applyFill="1" applyBorder="1"/>
    <xf numFmtId="0" fontId="0" fillId="7" borderId="27" xfId="0" applyFill="1" applyBorder="1" applyAlignment="1">
      <alignment horizontal="center"/>
    </xf>
    <xf numFmtId="0" fontId="25" fillId="0" borderId="13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25" fillId="0" borderId="11" xfId="0" applyNumberFormat="1" applyFont="1" applyFill="1" applyBorder="1" applyAlignment="1">
      <alignment horizontal="left"/>
    </xf>
    <xf numFmtId="0" fontId="25" fillId="0" borderId="2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left"/>
    </xf>
    <xf numFmtId="49" fontId="25" fillId="0" borderId="8" xfId="0" applyNumberFormat="1" applyFont="1" applyFill="1" applyBorder="1" applyAlignment="1">
      <alignment horizontal="left"/>
    </xf>
    <xf numFmtId="0" fontId="25" fillId="0" borderId="18" xfId="0" applyFont="1" applyFill="1" applyBorder="1" applyAlignment="1">
      <alignment horizontal="left"/>
    </xf>
    <xf numFmtId="0" fontId="0" fillId="0" borderId="27" xfId="0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left"/>
    </xf>
    <xf numFmtId="0" fontId="25" fillId="4" borderId="0" xfId="0" applyNumberFormat="1" applyFont="1" applyFill="1" applyBorder="1" applyAlignment="1">
      <alignment horizontal="left"/>
    </xf>
    <xf numFmtId="0" fontId="25" fillId="4" borderId="20" xfId="0" applyNumberFormat="1" applyFont="1" applyFill="1" applyBorder="1" applyAlignment="1">
      <alignment horizontal="left"/>
    </xf>
    <xf numFmtId="49" fontId="25" fillId="4" borderId="0" xfId="0" applyNumberFormat="1" applyFont="1" applyFill="1" applyBorder="1" applyAlignment="1">
      <alignment horizontal="left"/>
    </xf>
    <xf numFmtId="49" fontId="25" fillId="4" borderId="8" xfId="0" applyNumberFormat="1" applyFont="1" applyFill="1" applyBorder="1" applyAlignment="1">
      <alignment horizontal="left"/>
    </xf>
    <xf numFmtId="0" fontId="25" fillId="4" borderId="0" xfId="0" applyFont="1" applyFill="1" applyBorder="1" applyAlignment="1">
      <alignment horizontal="left"/>
    </xf>
    <xf numFmtId="0" fontId="25" fillId="4" borderId="13" xfId="0" applyFont="1" applyFill="1" applyBorder="1" applyAlignment="1">
      <alignment horizontal="left"/>
    </xf>
    <xf numFmtId="0" fontId="25" fillId="0" borderId="22" xfId="0" applyFont="1" applyFill="1" applyBorder="1" applyAlignment="1">
      <alignment horizontal="left"/>
    </xf>
    <xf numFmtId="0" fontId="0" fillId="7" borderId="14" xfId="0" applyFill="1" applyBorder="1"/>
    <xf numFmtId="0" fontId="0" fillId="7" borderId="10" xfId="0" applyFill="1" applyBorder="1"/>
    <xf numFmtId="0" fontId="0" fillId="7" borderId="18" xfId="0" applyFill="1" applyBorder="1"/>
    <xf numFmtId="0" fontId="0" fillId="7" borderId="25" xfId="0" applyFill="1" applyBorder="1"/>
    <xf numFmtId="0" fontId="25" fillId="7" borderId="22" xfId="0" applyFont="1" applyFill="1" applyBorder="1" applyAlignment="1">
      <alignment horizontal="left"/>
    </xf>
    <xf numFmtId="0" fontId="26" fillId="3" borderId="2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top" wrapText="1"/>
    </xf>
    <xf numFmtId="0" fontId="25" fillId="7" borderId="34" xfId="0" applyFont="1" applyFill="1" applyBorder="1" applyAlignment="1">
      <alignment horizontal="center"/>
    </xf>
    <xf numFmtId="0" fontId="25" fillId="7" borderId="26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5" fillId="7" borderId="27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top"/>
    </xf>
    <xf numFmtId="0" fontId="0" fillId="4" borderId="0" xfId="0" applyFill="1" applyBorder="1"/>
    <xf numFmtId="0" fontId="25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2" fillId="0" borderId="12" xfId="0" applyFont="1" applyBorder="1" applyAlignment="1">
      <alignment horizontal="left" vertical="center"/>
    </xf>
    <xf numFmtId="0" fontId="13" fillId="0" borderId="13" xfId="0" applyFont="1" applyBorder="1"/>
    <xf numFmtId="0" fontId="24" fillId="0" borderId="2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left"/>
    </xf>
    <xf numFmtId="0" fontId="0" fillId="4" borderId="20" xfId="0" applyFill="1" applyBorder="1"/>
    <xf numFmtId="0" fontId="25" fillId="4" borderId="20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0" fillId="4" borderId="13" xfId="0" applyFill="1" applyBorder="1"/>
    <xf numFmtId="0" fontId="0" fillId="4" borderId="8" xfId="0" applyFill="1" applyBorder="1"/>
    <xf numFmtId="0" fontId="25" fillId="4" borderId="13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174" fontId="19" fillId="8" borderId="33" xfId="3" applyNumberFormat="1" applyFont="1" applyFill="1" applyBorder="1" applyAlignment="1" applyProtection="1">
      <alignment horizontal="right"/>
      <protection hidden="1"/>
    </xf>
    <xf numFmtId="174" fontId="20" fillId="8" borderId="33" xfId="3" applyNumberFormat="1" applyFont="1" applyFill="1" applyBorder="1" applyAlignment="1" applyProtection="1">
      <alignment horizontal="right"/>
      <protection hidden="1"/>
    </xf>
    <xf numFmtId="175" fontId="19" fillId="8" borderId="33" xfId="3" applyNumberFormat="1" applyFont="1" applyFill="1" applyBorder="1" applyAlignment="1" applyProtection="1">
      <alignment horizontal="right"/>
      <protection hidden="1"/>
    </xf>
    <xf numFmtId="175" fontId="20" fillId="8" borderId="33" xfId="3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/>
    <xf numFmtId="0" fontId="13" fillId="4" borderId="0" xfId="0" applyFont="1" applyFill="1" applyBorder="1" applyProtection="1">
      <protection locked="0"/>
    </xf>
    <xf numFmtId="173" fontId="21" fillId="3" borderId="33" xfId="3" applyNumberFormat="1" applyFont="1" applyFill="1" applyBorder="1" applyAlignment="1" applyProtection="1">
      <alignment horizontal="right"/>
      <protection locked="0"/>
    </xf>
    <xf numFmtId="1" fontId="21" fillId="3" borderId="0" xfId="3" applyNumberFormat="1" applyFont="1" applyFill="1" applyBorder="1" applyAlignment="1" applyProtection="1">
      <alignment horizontal="right"/>
      <protection locked="0"/>
    </xf>
    <xf numFmtId="0" fontId="0" fillId="9" borderId="0" xfId="0" applyFill="1"/>
    <xf numFmtId="0" fontId="71" fillId="0" borderId="0" xfId="3" applyFont="1" applyFill="1" applyProtection="1">
      <protection hidden="1"/>
    </xf>
    <xf numFmtId="0" fontId="72" fillId="0" borderId="0" xfId="0" applyFont="1"/>
    <xf numFmtId="166" fontId="0" fillId="0" borderId="0" xfId="0" applyNumberFormat="1"/>
    <xf numFmtId="173" fontId="0" fillId="9" borderId="0" xfId="0" applyNumberFormat="1" applyFill="1"/>
    <xf numFmtId="0" fontId="73" fillId="0" borderId="0" xfId="0" applyFont="1"/>
    <xf numFmtId="0" fontId="23" fillId="0" borderId="13" xfId="0" applyFont="1" applyBorder="1" applyAlignment="1">
      <alignment horizontal="center"/>
    </xf>
    <xf numFmtId="0" fontId="23" fillId="0" borderId="31" xfId="0" applyFont="1" applyBorder="1" applyAlignment="1">
      <alignment horizontal="center"/>
    </xf>
  </cellXfs>
  <cellStyles count="347">
    <cellStyle name="20% - Akzent1" xfId="10"/>
    <cellStyle name="20% - Akzent2" xfId="11"/>
    <cellStyle name="20% - Akzent3" xfId="12"/>
    <cellStyle name="20% - Akzent4" xfId="13"/>
    <cellStyle name="20% - Akzent5" xfId="14"/>
    <cellStyle name="20% - Akzent6" xfId="15"/>
    <cellStyle name="20% - Dekorfärg1" xfId="16"/>
    <cellStyle name="20% - Dekorfärg2" xfId="17"/>
    <cellStyle name="20% - Dekorfärg3" xfId="18"/>
    <cellStyle name="20% - Dekorfärg4" xfId="19"/>
    <cellStyle name="20% - Dekorfärg5" xfId="20"/>
    <cellStyle name="20% - Dekorfärg6" xfId="21"/>
    <cellStyle name="40% - Akzent1" xfId="22"/>
    <cellStyle name="40% - Akzent2" xfId="23"/>
    <cellStyle name="40% - Akzent3" xfId="24"/>
    <cellStyle name="40% - Akzent4" xfId="25"/>
    <cellStyle name="40% - Akzent5" xfId="26"/>
    <cellStyle name="40% - Akzent6" xfId="27"/>
    <cellStyle name="40% - Dekorfärg1" xfId="28"/>
    <cellStyle name="40% - Dekorfärg2" xfId="29"/>
    <cellStyle name="40% - Dekorfärg3" xfId="30"/>
    <cellStyle name="40% - Dekorfärg4" xfId="31"/>
    <cellStyle name="40% - Dekorfärg5" xfId="32"/>
    <cellStyle name="40% - Dekorfärg6" xfId="33"/>
    <cellStyle name="60% - Akzent1" xfId="34"/>
    <cellStyle name="60% - Akzent2" xfId="35"/>
    <cellStyle name="60% - Akzent3" xfId="36"/>
    <cellStyle name="60% - Akzent4" xfId="37"/>
    <cellStyle name="60% - Akzent5" xfId="38"/>
    <cellStyle name="60% - Akzent6" xfId="39"/>
    <cellStyle name="60% - Dekorfärg1" xfId="40"/>
    <cellStyle name="60% - Dekorfärg2" xfId="41"/>
    <cellStyle name="60% - Dekorfärg3" xfId="42"/>
    <cellStyle name="60% - Dekorfärg4" xfId="43"/>
    <cellStyle name="60% - Dekorfärg5" xfId="44"/>
    <cellStyle name="60% - Dekorfärg6" xfId="45"/>
    <cellStyle name="Accent1 - 20%" xfId="46"/>
    <cellStyle name="Accent1 - 40%" xfId="47"/>
    <cellStyle name="Accent1 - 60%" xfId="48"/>
    <cellStyle name="Accent1 2" xfId="49"/>
    <cellStyle name="Accent1 3" xfId="50"/>
    <cellStyle name="Accent1 4" xfId="51"/>
    <cellStyle name="Accent1 5" xfId="52"/>
    <cellStyle name="Accent1 6" xfId="53"/>
    <cellStyle name="Accent1 7" xfId="54"/>
    <cellStyle name="Accent1 8" xfId="55"/>
    <cellStyle name="Accent1 9" xfId="56"/>
    <cellStyle name="Accent2 - 20%" xfId="57"/>
    <cellStyle name="Accent2 - 40%" xfId="58"/>
    <cellStyle name="Accent2 - 60%" xfId="59"/>
    <cellStyle name="Accent2 2" xfId="60"/>
    <cellStyle name="Accent2 3" xfId="61"/>
    <cellStyle name="Accent2 4" xfId="62"/>
    <cellStyle name="Accent2 5" xfId="63"/>
    <cellStyle name="Accent2 6" xfId="64"/>
    <cellStyle name="Accent2 7" xfId="65"/>
    <cellStyle name="Accent2 8" xfId="66"/>
    <cellStyle name="Accent2 9" xfId="67"/>
    <cellStyle name="Accent3 - 20%" xfId="68"/>
    <cellStyle name="Accent3 - 40%" xfId="69"/>
    <cellStyle name="Accent3 - 60%" xfId="70"/>
    <cellStyle name="Accent3 2" xfId="71"/>
    <cellStyle name="Accent3 3" xfId="72"/>
    <cellStyle name="Accent3 4" xfId="73"/>
    <cellStyle name="Accent3 5" xfId="74"/>
    <cellStyle name="Accent3 6" xfId="75"/>
    <cellStyle name="Accent3 7" xfId="76"/>
    <cellStyle name="Accent3 8" xfId="77"/>
    <cellStyle name="Accent3 9" xfId="78"/>
    <cellStyle name="Accent4 - 20%" xfId="79"/>
    <cellStyle name="Accent4 - 40%" xfId="80"/>
    <cellStyle name="Accent4 - 60%" xfId="81"/>
    <cellStyle name="Accent4 2" xfId="82"/>
    <cellStyle name="Accent4 3" xfId="83"/>
    <cellStyle name="Accent4 4" xfId="84"/>
    <cellStyle name="Accent4 5" xfId="85"/>
    <cellStyle name="Accent4 6" xfId="86"/>
    <cellStyle name="Accent4 7" xfId="87"/>
    <cellStyle name="Accent4 8" xfId="88"/>
    <cellStyle name="Accent4 9" xfId="89"/>
    <cellStyle name="Accent5 - 20%" xfId="90"/>
    <cellStyle name="Accent5 - 40%" xfId="91"/>
    <cellStyle name="Accent5 - 60%" xfId="92"/>
    <cellStyle name="Accent5 2" xfId="93"/>
    <cellStyle name="Accent5 3" xfId="94"/>
    <cellStyle name="Accent5 4" xfId="95"/>
    <cellStyle name="Accent5 5" xfId="96"/>
    <cellStyle name="Accent5 6" xfId="97"/>
    <cellStyle name="Accent5 7" xfId="98"/>
    <cellStyle name="Accent5 8" xfId="99"/>
    <cellStyle name="Accent5 9" xfId="100"/>
    <cellStyle name="Accent6 - 20%" xfId="101"/>
    <cellStyle name="Accent6 - 40%" xfId="102"/>
    <cellStyle name="Accent6 - 60%" xfId="103"/>
    <cellStyle name="Accent6 2" xfId="104"/>
    <cellStyle name="Accent6 3" xfId="105"/>
    <cellStyle name="Accent6 4" xfId="106"/>
    <cellStyle name="Accent6 5" xfId="107"/>
    <cellStyle name="Accent6 6" xfId="108"/>
    <cellStyle name="Accent6 7" xfId="109"/>
    <cellStyle name="Accent6 8" xfId="110"/>
    <cellStyle name="Accent6 9" xfId="111"/>
    <cellStyle name="Anteckning" xfId="112"/>
    <cellStyle name="Anteckning 2" xfId="113"/>
    <cellStyle name="Bad 2" xfId="114"/>
    <cellStyle name="Beräkning" xfId="115"/>
    <cellStyle name="Beräkning 2" xfId="116"/>
    <cellStyle name="Bra" xfId="117"/>
    <cellStyle name="Calculation 2" xfId="118"/>
    <cellStyle name="Calculation 2 2" xfId="119"/>
    <cellStyle name="Check Cell 2" xfId="120"/>
    <cellStyle name="ColumnHeading" xfId="121"/>
    <cellStyle name="ColumnHeading 2" xfId="122"/>
    <cellStyle name="Comma 2" xfId="123"/>
    <cellStyle name="Comma 2 2" xfId="124"/>
    <cellStyle name="Comma 2 3" xfId="125"/>
    <cellStyle name="Comma 3" xfId="126"/>
    <cellStyle name="Comma 3 2" xfId="127"/>
    <cellStyle name="Comma 4" xfId="128"/>
    <cellStyle name="Comma 4 2" xfId="129"/>
    <cellStyle name="Comma 5" xfId="130"/>
    <cellStyle name="Comma 6" xfId="131"/>
    <cellStyle name="Comma 6 2" xfId="132"/>
    <cellStyle name="Comma 7" xfId="133"/>
    <cellStyle name="Comma 7 2" xfId="134"/>
    <cellStyle name="Comma 8" xfId="135"/>
    <cellStyle name="Comma 9" xfId="136"/>
    <cellStyle name="Currency" xfId="1" builtinId="4"/>
    <cellStyle name="Currency 2" xfId="137"/>
    <cellStyle name="Currency 2 2" xfId="138"/>
    <cellStyle name="Currency 2 2 2" xfId="139"/>
    <cellStyle name="Currency 2 3" xfId="140"/>
    <cellStyle name="Currency 3" xfId="141"/>
    <cellStyle name="Currency 4" xfId="142"/>
    <cellStyle name="Dålig" xfId="143"/>
    <cellStyle name="Emphasis 1" xfId="144"/>
    <cellStyle name="Emphasis 2" xfId="145"/>
    <cellStyle name="Emphasis 3" xfId="146"/>
    <cellStyle name="EPMUnrecognizedMember" xfId="147"/>
    <cellStyle name="Euro" xfId="148"/>
    <cellStyle name="Euro 2" xfId="149"/>
    <cellStyle name="Euro 3" xfId="150"/>
    <cellStyle name="Färg1" xfId="151"/>
    <cellStyle name="Färg2" xfId="152"/>
    <cellStyle name="Färg3" xfId="153"/>
    <cellStyle name="Färg4" xfId="154"/>
    <cellStyle name="Färg5" xfId="155"/>
    <cellStyle name="Färg6" xfId="156"/>
    <cellStyle name="Förklarande text" xfId="157"/>
    <cellStyle name="Good 2" xfId="158"/>
    <cellStyle name="Heading 1 2" xfId="159"/>
    <cellStyle name="Heading 2 2" xfId="160"/>
    <cellStyle name="Heading 3 2" xfId="161"/>
    <cellStyle name="Heading 4 2" xfId="162"/>
    <cellStyle name="Indata" xfId="163"/>
    <cellStyle name="Indata 2" xfId="164"/>
    <cellStyle name="Input 2" xfId="165"/>
    <cellStyle name="Input 2 2" xfId="166"/>
    <cellStyle name="Komma 2" xfId="167"/>
    <cellStyle name="Kontrollcell" xfId="168"/>
    <cellStyle name="Länkad cell" xfId="169"/>
    <cellStyle name="Legal 8½ x 14 in" xfId="170"/>
    <cellStyle name="Legal 8½ x 14 in 2" xfId="171"/>
    <cellStyle name="Linked Cell 2" xfId="172"/>
    <cellStyle name="Milliers 2" xfId="173"/>
    <cellStyle name="Monétaire 2" xfId="174"/>
    <cellStyle name="Neutral 2" xfId="175"/>
    <cellStyle name="Normal" xfId="0" builtinId="0"/>
    <cellStyle name="Normal 10" xfId="176"/>
    <cellStyle name="Normal 11" xfId="177"/>
    <cellStyle name="Normal 11 2" xfId="178"/>
    <cellStyle name="Normal 12" xfId="179"/>
    <cellStyle name="Normal 12 2" xfId="180"/>
    <cellStyle name="Normal 13" xfId="181"/>
    <cellStyle name="Normal 14" xfId="182"/>
    <cellStyle name="Normal 15" xfId="183"/>
    <cellStyle name="Normal 16" xfId="9"/>
    <cellStyle name="Normal 16 2" xfId="184"/>
    <cellStyle name="Normal 17" xfId="185"/>
    <cellStyle name="Normal 2" xfId="2"/>
    <cellStyle name="Normal 2 2" xfId="8"/>
    <cellStyle name="Normal 2 3" xfId="186"/>
    <cellStyle name="Normal 3" xfId="3"/>
    <cellStyle name="Normal 3 2" xfId="187"/>
    <cellStyle name="Normal 3 2 2" xfId="188"/>
    <cellStyle name="Normal 3 3" xfId="189"/>
    <cellStyle name="Normal 3 4" xfId="190"/>
    <cellStyle name="Normal 4" xfId="7"/>
    <cellStyle name="Normal 4 2" xfId="191"/>
    <cellStyle name="Normal 4 2 2" xfId="192"/>
    <cellStyle name="Normal 4 3" xfId="193"/>
    <cellStyle name="Normal 4 4" xfId="194"/>
    <cellStyle name="Normal 5" xfId="195"/>
    <cellStyle name="Normal 5 2" xfId="196"/>
    <cellStyle name="Normal 5 2 2" xfId="197"/>
    <cellStyle name="Normal 5 3" xfId="198"/>
    <cellStyle name="Normal 5 4" xfId="199"/>
    <cellStyle name="Normal 6" xfId="200"/>
    <cellStyle name="Normal 6 2" xfId="201"/>
    <cellStyle name="Normal 7" xfId="202"/>
    <cellStyle name="Normal 7 2" xfId="203"/>
    <cellStyle name="Normal 7 2 2" xfId="204"/>
    <cellStyle name="Normal 7 3" xfId="205"/>
    <cellStyle name="Normal 8" xfId="206"/>
    <cellStyle name="Normal 8 2" xfId="207"/>
    <cellStyle name="Normal 9" xfId="208"/>
    <cellStyle name="Normalny 2" xfId="209"/>
    <cellStyle name="Normalny 2 2" xfId="210"/>
    <cellStyle name="Normalny 2 2 2" xfId="211"/>
    <cellStyle name="Normalny 3" xfId="212"/>
    <cellStyle name="Note 2" xfId="213"/>
    <cellStyle name="Note 2 2" xfId="214"/>
    <cellStyle name="Output 2" xfId="215"/>
    <cellStyle name="Output 2 2" xfId="216"/>
    <cellStyle name="Percent 10" xfId="217"/>
    <cellStyle name="Percent 2" xfId="218"/>
    <cellStyle name="Percent 2 2" xfId="219"/>
    <cellStyle name="Percent 2 3" xfId="220"/>
    <cellStyle name="Percent 3" xfId="221"/>
    <cellStyle name="Percent 3 2" xfId="222"/>
    <cellStyle name="Percent 4" xfId="223"/>
    <cellStyle name="Percent 5" xfId="224"/>
    <cellStyle name="Percent 5 2" xfId="225"/>
    <cellStyle name="Percent 6" xfId="226"/>
    <cellStyle name="Percent 6 2" xfId="227"/>
    <cellStyle name="Percent 7" xfId="228"/>
    <cellStyle name="Percent 7 2" xfId="229"/>
    <cellStyle name="Percent 8" xfId="230"/>
    <cellStyle name="Percent 9" xfId="231"/>
    <cellStyle name="Pourcentage 2" xfId="232"/>
    <cellStyle name="Pourcentage 2 2" xfId="233"/>
    <cellStyle name="Pourcentage 2 3" xfId="234"/>
    <cellStyle name="Pourcentage 3" xfId="235"/>
    <cellStyle name="Prozent 2" xfId="236"/>
    <cellStyle name="Rubrik" xfId="237"/>
    <cellStyle name="Rubrik 1" xfId="238"/>
    <cellStyle name="Rubrik 2" xfId="239"/>
    <cellStyle name="Rubrik 3" xfId="240"/>
    <cellStyle name="Rubrik 4" xfId="241"/>
    <cellStyle name="SAPBEXaggData" xfId="242"/>
    <cellStyle name="SAPBEXaggData 2" xfId="243"/>
    <cellStyle name="SAPBEXaggDataEmph" xfId="244"/>
    <cellStyle name="SAPBEXaggDataEmph 2" xfId="245"/>
    <cellStyle name="SAPBEXaggItem" xfId="246"/>
    <cellStyle name="SAPBEXaggItem 2" xfId="247"/>
    <cellStyle name="SAPBEXaggItemX" xfId="248"/>
    <cellStyle name="SAPBEXaggItemX 2" xfId="249"/>
    <cellStyle name="SAPBEXchaText" xfId="250"/>
    <cellStyle name="SAPBEXchaText 2" xfId="251"/>
    <cellStyle name="SAPBEXexcBad7" xfId="252"/>
    <cellStyle name="SAPBEXexcBad7 2" xfId="253"/>
    <cellStyle name="SAPBEXexcBad8" xfId="254"/>
    <cellStyle name="SAPBEXexcBad8 2" xfId="255"/>
    <cellStyle name="SAPBEXexcBad9" xfId="256"/>
    <cellStyle name="SAPBEXexcBad9 2" xfId="257"/>
    <cellStyle name="SAPBEXexcCritical4" xfId="258"/>
    <cellStyle name="SAPBEXexcCritical4 2" xfId="259"/>
    <cellStyle name="SAPBEXexcCritical5" xfId="260"/>
    <cellStyle name="SAPBEXexcCritical5 2" xfId="261"/>
    <cellStyle name="SAPBEXexcCritical6" xfId="262"/>
    <cellStyle name="SAPBEXexcCritical6 2" xfId="263"/>
    <cellStyle name="SAPBEXexcGood1" xfId="264"/>
    <cellStyle name="SAPBEXexcGood1 2" xfId="265"/>
    <cellStyle name="SAPBEXexcGood2" xfId="266"/>
    <cellStyle name="SAPBEXexcGood2 2" xfId="267"/>
    <cellStyle name="SAPBEXexcGood3" xfId="268"/>
    <cellStyle name="SAPBEXexcGood3 2" xfId="269"/>
    <cellStyle name="SAPBEXfilterDrill" xfId="270"/>
    <cellStyle name="SAPBEXfilterDrill 2" xfId="271"/>
    <cellStyle name="SAPBEXfilterItem" xfId="272"/>
    <cellStyle name="SAPBEXfilterItem 2" xfId="273"/>
    <cellStyle name="SAPBEXfilterText" xfId="274"/>
    <cellStyle name="SAPBEXfilterText 2" xfId="275"/>
    <cellStyle name="SAPBEXformats" xfId="276"/>
    <cellStyle name="SAPBEXformats 2" xfId="277"/>
    <cellStyle name="SAPBEXheaderItem" xfId="278"/>
    <cellStyle name="SAPBEXheaderItem 2" xfId="279"/>
    <cellStyle name="SAPBEXheaderText" xfId="280"/>
    <cellStyle name="SAPBEXheaderText 2" xfId="281"/>
    <cellStyle name="SAPBEXHLevel0" xfId="282"/>
    <cellStyle name="SAPBEXHLevel0 2" xfId="283"/>
    <cellStyle name="SAPBEXHLevel0X" xfId="284"/>
    <cellStyle name="SAPBEXHLevel0X 2" xfId="285"/>
    <cellStyle name="SAPBEXHLevel1" xfId="286"/>
    <cellStyle name="SAPBEXHLevel1 2" xfId="287"/>
    <cellStyle name="SAPBEXHLevel1X" xfId="288"/>
    <cellStyle name="SAPBEXHLevel1X 2" xfId="289"/>
    <cellStyle name="SAPBEXHLevel2" xfId="290"/>
    <cellStyle name="SAPBEXHLevel2 2" xfId="291"/>
    <cellStyle name="SAPBEXHLevel2X" xfId="292"/>
    <cellStyle name="SAPBEXHLevel2X 2" xfId="293"/>
    <cellStyle name="SAPBEXHLevel3" xfId="294"/>
    <cellStyle name="SAPBEXHLevel3 2" xfId="295"/>
    <cellStyle name="SAPBEXHLevel3X" xfId="296"/>
    <cellStyle name="SAPBEXHLevel3X 2" xfId="297"/>
    <cellStyle name="SAPBEXinputData" xfId="298"/>
    <cellStyle name="SAPBEXItemHeader" xfId="299"/>
    <cellStyle name="SAPBEXItemHeader 2" xfId="300"/>
    <cellStyle name="SAPBEXresData" xfId="301"/>
    <cellStyle name="SAPBEXresData 2" xfId="302"/>
    <cellStyle name="SAPBEXresDataEmph" xfId="303"/>
    <cellStyle name="SAPBEXresDataEmph 2" xfId="304"/>
    <cellStyle name="SAPBEXresItem" xfId="305"/>
    <cellStyle name="SAPBEXresItem 2" xfId="306"/>
    <cellStyle name="SAPBEXresItemX" xfId="307"/>
    <cellStyle name="SAPBEXresItemX 2" xfId="308"/>
    <cellStyle name="SAPBEXstdData" xfId="309"/>
    <cellStyle name="SAPBEXstdData 2" xfId="310"/>
    <cellStyle name="SAPBEXstdDataEmph" xfId="311"/>
    <cellStyle name="SAPBEXstdDataEmph 2" xfId="312"/>
    <cellStyle name="SAPBEXstdItem" xfId="313"/>
    <cellStyle name="SAPBEXstdItem 2" xfId="314"/>
    <cellStyle name="SAPBEXstdItemX" xfId="315"/>
    <cellStyle name="SAPBEXstdItemX 2" xfId="316"/>
    <cellStyle name="SAPBEXtitle" xfId="317"/>
    <cellStyle name="SAPBEXtitle 2" xfId="318"/>
    <cellStyle name="SAPBEXunassignedItem" xfId="319"/>
    <cellStyle name="SAPBEXunassignedItem 2" xfId="320"/>
    <cellStyle name="SAPBEXundefined" xfId="321"/>
    <cellStyle name="SAPBEXundefined 2" xfId="322"/>
    <cellStyle name="Sheet Title" xfId="323"/>
    <cellStyle name="Standard 2" xfId="4"/>
    <cellStyle name="Standard 2 2" xfId="324"/>
    <cellStyle name="Standard 3" xfId="5"/>
    <cellStyle name="Standard 3 2" xfId="325"/>
    <cellStyle name="Standard 3 2 2" xfId="326"/>
    <cellStyle name="Standard 3 3" xfId="327"/>
    <cellStyle name="Standard 3 3 2" xfId="328"/>
    <cellStyle name="Standard 3 4" xfId="329"/>
    <cellStyle name="Standard 4" xfId="330"/>
    <cellStyle name="Standard 4 2" xfId="331"/>
    <cellStyle name="Standard 5" xfId="332"/>
    <cellStyle name="Standard 6" xfId="333"/>
    <cellStyle name="Standard 6 2" xfId="334"/>
    <cellStyle name="Standard 7" xfId="335"/>
    <cellStyle name="Standard 8" xfId="336"/>
    <cellStyle name="Standard 9" xfId="346"/>
    <cellStyle name="Summa" xfId="337"/>
    <cellStyle name="Summa 2" xfId="338"/>
    <cellStyle name="Total 2" xfId="339"/>
    <cellStyle name="Total 2 2" xfId="340"/>
    <cellStyle name="Utdata" xfId="341"/>
    <cellStyle name="Utdata 2" xfId="342"/>
    <cellStyle name="Varningstext" xfId="343"/>
    <cellStyle name="Währung 2" xfId="6"/>
    <cellStyle name="Warning Text 2" xfId="344"/>
    <cellStyle name="常规_Transfer Price List INT T 2010 rev2" xfId="3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18" Type="http://schemas.openxmlformats.org/officeDocument/2006/relationships/image" Target="../media/image19.jpeg"/><Relationship Id="rId3" Type="http://schemas.openxmlformats.org/officeDocument/2006/relationships/image" Target="../media/image4.jpeg"/><Relationship Id="rId21" Type="http://schemas.openxmlformats.org/officeDocument/2006/relationships/image" Target="../media/image22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" Type="http://schemas.openxmlformats.org/officeDocument/2006/relationships/image" Target="../media/image3.png"/><Relationship Id="rId16" Type="http://schemas.openxmlformats.org/officeDocument/2006/relationships/image" Target="../media/image17.jpeg"/><Relationship Id="rId20" Type="http://schemas.openxmlformats.org/officeDocument/2006/relationships/image" Target="../media/image21.jpe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19" Type="http://schemas.openxmlformats.org/officeDocument/2006/relationships/image" Target="../media/image20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4</xdr:row>
      <xdr:rowOff>1390650</xdr:rowOff>
    </xdr:from>
    <xdr:to>
      <xdr:col>7</xdr:col>
      <xdr:colOff>981075</xdr:colOff>
      <xdr:row>4</xdr:row>
      <xdr:rowOff>2066925</xdr:rowOff>
    </xdr:to>
    <xdr:pic>
      <xdr:nvPicPr>
        <xdr:cNvPr id="32852" name="Grafik 20">
          <a:extLst>
            <a:ext uri="{FF2B5EF4-FFF2-40B4-BE49-F238E27FC236}">
              <a16:creationId xmlns:a16="http://schemas.microsoft.com/office/drawing/2014/main" id="{00000000-0008-0000-0000-000054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5450" y="2343150"/>
          <a:ext cx="8191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200025</xdr:colOff>
      <xdr:row>4</xdr:row>
      <xdr:rowOff>438150</xdr:rowOff>
    </xdr:from>
    <xdr:to>
      <xdr:col>7</xdr:col>
      <xdr:colOff>990600</xdr:colOff>
      <xdr:row>4</xdr:row>
      <xdr:rowOff>1104900</xdr:rowOff>
    </xdr:to>
    <xdr:pic>
      <xdr:nvPicPr>
        <xdr:cNvPr id="32853" name="Grafik 19">
          <a:extLst>
            <a:ext uri="{FF2B5EF4-FFF2-40B4-BE49-F238E27FC236}">
              <a16:creationId xmlns:a16="http://schemas.microsoft.com/office/drawing/2014/main" id="{00000000-0008-0000-0000-000055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1390650"/>
          <a:ext cx="7905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4</xdr:row>
      <xdr:rowOff>923925</xdr:rowOff>
    </xdr:from>
    <xdr:to>
      <xdr:col>2</xdr:col>
      <xdr:colOff>1562100</xdr:colOff>
      <xdr:row>4</xdr:row>
      <xdr:rowOff>2314575</xdr:rowOff>
    </xdr:to>
    <xdr:pic>
      <xdr:nvPicPr>
        <xdr:cNvPr id="32854" name="Grafik 9">
          <a:extLst>
            <a:ext uri="{FF2B5EF4-FFF2-40B4-BE49-F238E27FC236}">
              <a16:creationId xmlns:a16="http://schemas.microsoft.com/office/drawing/2014/main" id="{00000000-0008-0000-0000-000056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876425"/>
          <a:ext cx="933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4</xdr:row>
      <xdr:rowOff>123825</xdr:rowOff>
    </xdr:from>
    <xdr:to>
      <xdr:col>2</xdr:col>
      <xdr:colOff>1485900</xdr:colOff>
      <xdr:row>4</xdr:row>
      <xdr:rowOff>1057275</xdr:rowOff>
    </xdr:to>
    <xdr:pic>
      <xdr:nvPicPr>
        <xdr:cNvPr id="32855" name="Grafik 1">
          <a:extLst>
            <a:ext uri="{FF2B5EF4-FFF2-40B4-BE49-F238E27FC236}">
              <a16:creationId xmlns:a16="http://schemas.microsoft.com/office/drawing/2014/main" id="{00000000-0008-0000-0000-000057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076325"/>
          <a:ext cx="14287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409575</xdr:colOff>
      <xdr:row>4</xdr:row>
      <xdr:rowOff>238125</xdr:rowOff>
    </xdr:from>
    <xdr:to>
      <xdr:col>3</xdr:col>
      <xdr:colOff>1133475</xdr:colOff>
      <xdr:row>4</xdr:row>
      <xdr:rowOff>1104900</xdr:rowOff>
    </xdr:to>
    <xdr:pic>
      <xdr:nvPicPr>
        <xdr:cNvPr id="32856" name="Grafik 4">
          <a:extLst>
            <a:ext uri="{FF2B5EF4-FFF2-40B4-BE49-F238E27FC236}">
              <a16:creationId xmlns:a16="http://schemas.microsoft.com/office/drawing/2014/main" id="{00000000-0008-0000-0000-000058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190625"/>
          <a:ext cx="7239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342900</xdr:colOff>
      <xdr:row>4</xdr:row>
      <xdr:rowOff>676275</xdr:rowOff>
    </xdr:from>
    <xdr:to>
      <xdr:col>8</xdr:col>
      <xdr:colOff>514350</xdr:colOff>
      <xdr:row>4</xdr:row>
      <xdr:rowOff>1666875</xdr:rowOff>
    </xdr:to>
    <xdr:pic>
      <xdr:nvPicPr>
        <xdr:cNvPr id="32857" name="Grafik 6">
          <a:extLst>
            <a:ext uri="{FF2B5EF4-FFF2-40B4-BE49-F238E27FC236}">
              <a16:creationId xmlns:a16="http://schemas.microsoft.com/office/drawing/2014/main" id="{00000000-0008-0000-0000-000059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4325" y="1628775"/>
          <a:ext cx="1714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266700</xdr:colOff>
      <xdr:row>4</xdr:row>
      <xdr:rowOff>685800</xdr:rowOff>
    </xdr:from>
    <xdr:to>
      <xdr:col>9</xdr:col>
      <xdr:colOff>628650</xdr:colOff>
      <xdr:row>4</xdr:row>
      <xdr:rowOff>1485900</xdr:rowOff>
    </xdr:to>
    <xdr:pic>
      <xdr:nvPicPr>
        <xdr:cNvPr id="32858" name="Grafik 7">
          <a:extLst>
            <a:ext uri="{FF2B5EF4-FFF2-40B4-BE49-F238E27FC236}">
              <a16:creationId xmlns:a16="http://schemas.microsoft.com/office/drawing/2014/main" id="{00000000-0008-0000-0000-00005A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21700" y="1638300"/>
          <a:ext cx="361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2328338</xdr:colOff>
      <xdr:row>4</xdr:row>
      <xdr:rowOff>47625</xdr:rowOff>
    </xdr:from>
    <xdr:to>
      <xdr:col>2</xdr:col>
      <xdr:colOff>3366563</xdr:colOff>
      <xdr:row>4</xdr:row>
      <xdr:rowOff>1733550</xdr:rowOff>
    </xdr:to>
    <xdr:pic>
      <xdr:nvPicPr>
        <xdr:cNvPr id="32859" name="Grafik 11">
          <a:extLst>
            <a:ext uri="{FF2B5EF4-FFF2-40B4-BE49-F238E27FC236}">
              <a16:creationId xmlns:a16="http://schemas.microsoft.com/office/drawing/2014/main" id="{00000000-0008-0000-0000-00005B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6171" y="1783292"/>
          <a:ext cx="103822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838200</xdr:colOff>
      <xdr:row>4</xdr:row>
      <xdr:rowOff>1352550</xdr:rowOff>
    </xdr:from>
    <xdr:to>
      <xdr:col>4</xdr:col>
      <xdr:colOff>1495425</xdr:colOff>
      <xdr:row>4</xdr:row>
      <xdr:rowOff>1981200</xdr:rowOff>
    </xdr:to>
    <xdr:pic>
      <xdr:nvPicPr>
        <xdr:cNvPr id="32860" name="Grafik 13">
          <a:extLst>
            <a:ext uri="{FF2B5EF4-FFF2-40B4-BE49-F238E27FC236}">
              <a16:creationId xmlns:a16="http://schemas.microsoft.com/office/drawing/2014/main" id="{00000000-0008-0000-0000-00005C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2305050"/>
          <a:ext cx="6572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1352550</xdr:rowOff>
    </xdr:from>
    <xdr:to>
      <xdr:col>4</xdr:col>
      <xdr:colOff>657225</xdr:colOff>
      <xdr:row>4</xdr:row>
      <xdr:rowOff>2000250</xdr:rowOff>
    </xdr:to>
    <xdr:pic>
      <xdr:nvPicPr>
        <xdr:cNvPr id="32861" name="Grafik 14">
          <a:extLst>
            <a:ext uri="{FF2B5EF4-FFF2-40B4-BE49-F238E27FC236}">
              <a16:creationId xmlns:a16="http://schemas.microsoft.com/office/drawing/2014/main" id="{00000000-0008-0000-0000-00005D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79"/>
        <a:stretch>
          <a:fillRect/>
        </a:stretch>
      </xdr:blipFill>
      <xdr:spPr bwMode="auto">
        <a:xfrm>
          <a:off x="7877175" y="2305050"/>
          <a:ext cx="5619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276225</xdr:colOff>
      <xdr:row>4</xdr:row>
      <xdr:rowOff>781050</xdr:rowOff>
    </xdr:from>
    <xdr:to>
      <xdr:col>5</xdr:col>
      <xdr:colOff>847725</xdr:colOff>
      <xdr:row>4</xdr:row>
      <xdr:rowOff>1695450</xdr:rowOff>
    </xdr:to>
    <xdr:pic>
      <xdr:nvPicPr>
        <xdr:cNvPr id="32862" name="Grafik 15">
          <a:extLst>
            <a:ext uri="{FF2B5EF4-FFF2-40B4-BE49-F238E27FC236}">
              <a16:creationId xmlns:a16="http://schemas.microsoft.com/office/drawing/2014/main" id="{00000000-0008-0000-0000-00005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255"/>
        <a:stretch>
          <a:fillRect/>
        </a:stretch>
      </xdr:blipFill>
      <xdr:spPr bwMode="auto">
        <a:xfrm>
          <a:off x="9591675" y="1733550"/>
          <a:ext cx="5715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1285875</xdr:colOff>
      <xdr:row>4</xdr:row>
      <xdr:rowOff>247650</xdr:rowOff>
    </xdr:from>
    <xdr:to>
      <xdr:col>5</xdr:col>
      <xdr:colOff>1819275</xdr:colOff>
      <xdr:row>4</xdr:row>
      <xdr:rowOff>2228850</xdr:rowOff>
    </xdr:to>
    <xdr:pic>
      <xdr:nvPicPr>
        <xdr:cNvPr id="32863" name="Grafik 17">
          <a:extLst>
            <a:ext uri="{FF2B5EF4-FFF2-40B4-BE49-F238E27FC236}">
              <a16:creationId xmlns:a16="http://schemas.microsoft.com/office/drawing/2014/main" id="{00000000-0008-0000-0000-00005F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00150"/>
          <a:ext cx="5334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923925</xdr:colOff>
      <xdr:row>4</xdr:row>
      <xdr:rowOff>847725</xdr:rowOff>
    </xdr:from>
    <xdr:to>
      <xdr:col>10</xdr:col>
      <xdr:colOff>2562225</xdr:colOff>
      <xdr:row>4</xdr:row>
      <xdr:rowOff>1457325</xdr:rowOff>
    </xdr:to>
    <xdr:pic>
      <xdr:nvPicPr>
        <xdr:cNvPr id="32864" name="Grafik 24">
          <a:extLst>
            <a:ext uri="{FF2B5EF4-FFF2-40B4-BE49-F238E27FC236}">
              <a16:creationId xmlns:a16="http://schemas.microsoft.com/office/drawing/2014/main" id="{00000000-0008-0000-0000-000060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07625" y="1800225"/>
          <a:ext cx="16383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2079625</xdr:colOff>
      <xdr:row>4</xdr:row>
      <xdr:rowOff>2041745</xdr:rowOff>
    </xdr:from>
    <xdr:to>
      <xdr:col>6</xdr:col>
      <xdr:colOff>2587625</xdr:colOff>
      <xdr:row>4</xdr:row>
      <xdr:rowOff>2307023</xdr:rowOff>
    </xdr:to>
    <xdr:sp macro="" textlink="">
      <xdr:nvSpPr>
        <xdr:cNvPr id="16" name="Textfeld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4719300" y="2908520"/>
          <a:ext cx="508000" cy="26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H3</a:t>
          </a:r>
        </a:p>
      </xdr:txBody>
    </xdr:sp>
    <xdr:clientData/>
  </xdr:twoCellAnchor>
  <xdr:twoCellAnchor>
    <xdr:from>
      <xdr:col>5</xdr:col>
      <xdr:colOff>2235200</xdr:colOff>
      <xdr:row>4</xdr:row>
      <xdr:rowOff>1965324</xdr:rowOff>
    </xdr:from>
    <xdr:to>
      <xdr:col>5</xdr:col>
      <xdr:colOff>2540000</xdr:colOff>
      <xdr:row>4</xdr:row>
      <xdr:rowOff>2206625</xdr:rowOff>
    </xdr:to>
    <xdr:sp macro="" textlink="">
      <xdr:nvSpPr>
        <xdr:cNvPr id="17" name="Textfeld 2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550650" y="2832099"/>
          <a:ext cx="304800" cy="2413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/>
            <a:t>A1</a:t>
          </a:r>
        </a:p>
      </xdr:txBody>
    </xdr:sp>
    <xdr:clientData/>
  </xdr:twoCellAnchor>
  <xdr:twoCellAnchor>
    <xdr:from>
      <xdr:col>6</xdr:col>
      <xdr:colOff>2773746</xdr:colOff>
      <xdr:row>4</xdr:row>
      <xdr:rowOff>2027293</xdr:rowOff>
    </xdr:from>
    <xdr:to>
      <xdr:col>6</xdr:col>
      <xdr:colOff>3281746</xdr:colOff>
      <xdr:row>4</xdr:row>
      <xdr:rowOff>2317533</xdr:rowOff>
    </xdr:to>
    <xdr:sp macro="" textlink="">
      <xdr:nvSpPr>
        <xdr:cNvPr id="18" name="Textfeld 2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5413421" y="2894068"/>
          <a:ext cx="508000" cy="2902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H4</a:t>
          </a:r>
        </a:p>
      </xdr:txBody>
    </xdr:sp>
    <xdr:clientData/>
  </xdr:twoCellAnchor>
  <xdr:twoCellAnchor>
    <xdr:from>
      <xdr:col>5</xdr:col>
      <xdr:colOff>387350</xdr:colOff>
      <xdr:row>4</xdr:row>
      <xdr:rowOff>1577974</xdr:rowOff>
    </xdr:from>
    <xdr:to>
      <xdr:col>5</xdr:col>
      <xdr:colOff>692150</xdr:colOff>
      <xdr:row>4</xdr:row>
      <xdr:rowOff>1819275</xdr:rowOff>
    </xdr:to>
    <xdr:sp macro="" textlink="">
      <xdr:nvSpPr>
        <xdr:cNvPr id="19" name="Textfeld 3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702800" y="2444749"/>
          <a:ext cx="304800" cy="2413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/>
            <a:t>M1</a:t>
          </a:r>
        </a:p>
      </xdr:txBody>
    </xdr:sp>
    <xdr:clientData/>
  </xdr:twoCellAnchor>
  <xdr:twoCellAnchor>
    <xdr:from>
      <xdr:col>4</xdr:col>
      <xdr:colOff>1158875</xdr:colOff>
      <xdr:row>4</xdr:row>
      <xdr:rowOff>2047874</xdr:rowOff>
    </xdr:from>
    <xdr:to>
      <xdr:col>4</xdr:col>
      <xdr:colOff>1463675</xdr:colOff>
      <xdr:row>4</xdr:row>
      <xdr:rowOff>2289175</xdr:rowOff>
    </xdr:to>
    <xdr:sp macro="" textlink="">
      <xdr:nvSpPr>
        <xdr:cNvPr id="20" name="Textfeld 3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940800" y="2914649"/>
          <a:ext cx="304800" cy="2413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/>
            <a:t>L3</a:t>
          </a:r>
        </a:p>
      </xdr:txBody>
    </xdr:sp>
    <xdr:clientData/>
  </xdr:twoCellAnchor>
  <xdr:twoCellAnchor>
    <xdr:from>
      <xdr:col>5</xdr:col>
      <xdr:colOff>1549400</xdr:colOff>
      <xdr:row>4</xdr:row>
      <xdr:rowOff>2057399</xdr:rowOff>
    </xdr:from>
    <xdr:to>
      <xdr:col>5</xdr:col>
      <xdr:colOff>1854200</xdr:colOff>
      <xdr:row>4</xdr:row>
      <xdr:rowOff>2298700</xdr:rowOff>
    </xdr:to>
    <xdr:sp macro="" textlink="">
      <xdr:nvSpPr>
        <xdr:cNvPr id="21" name="Textfeld 3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0864850" y="2924174"/>
          <a:ext cx="304800" cy="2413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/>
            <a:t>T1</a:t>
          </a:r>
        </a:p>
      </xdr:txBody>
    </xdr:sp>
    <xdr:clientData/>
  </xdr:twoCellAnchor>
  <xdr:twoCellAnchor editAs="oneCell">
    <xdr:from>
      <xdr:col>4</xdr:col>
      <xdr:colOff>142875</xdr:colOff>
      <xdr:row>4</xdr:row>
      <xdr:rowOff>381000</xdr:rowOff>
    </xdr:from>
    <xdr:to>
      <xdr:col>4</xdr:col>
      <xdr:colOff>742950</xdr:colOff>
      <xdr:row>4</xdr:row>
      <xdr:rowOff>971550</xdr:rowOff>
    </xdr:to>
    <xdr:pic>
      <xdr:nvPicPr>
        <xdr:cNvPr id="32871" name="Grafik 33" descr="C:\Temp\Temporäre Internetdateien\Content.Word\Escape Hood Abu Dhabi.jpg">
          <a:extLst>
            <a:ext uri="{FF2B5EF4-FFF2-40B4-BE49-F238E27FC236}">
              <a16:creationId xmlns:a16="http://schemas.microsoft.com/office/drawing/2014/main" id="{00000000-0008-0000-0000-000067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333500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885825</xdr:colOff>
      <xdr:row>4</xdr:row>
      <xdr:rowOff>1095375</xdr:rowOff>
    </xdr:from>
    <xdr:to>
      <xdr:col>3</xdr:col>
      <xdr:colOff>1628775</xdr:colOff>
      <xdr:row>4</xdr:row>
      <xdr:rowOff>2105025</xdr:rowOff>
    </xdr:to>
    <xdr:pic>
      <xdr:nvPicPr>
        <xdr:cNvPr id="32872" name="Grafik 34" descr="Z:\03SchurzH25\Ausgang\2014 PremAire System Map Ikons solo\Masken\Hood mit Adapter.jpg">
          <a:extLst>
            <a:ext uri="{FF2B5EF4-FFF2-40B4-BE49-F238E27FC236}">
              <a16:creationId xmlns:a16="http://schemas.microsoft.com/office/drawing/2014/main" id="{00000000-0008-0000-0000-000068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2047875"/>
          <a:ext cx="7429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234950</xdr:colOff>
      <xdr:row>4</xdr:row>
      <xdr:rowOff>2047874</xdr:rowOff>
    </xdr:from>
    <xdr:to>
      <xdr:col>4</xdr:col>
      <xdr:colOff>673100</xdr:colOff>
      <xdr:row>4</xdr:row>
      <xdr:rowOff>2298700</xdr:rowOff>
    </xdr:to>
    <xdr:sp macro="" textlink="">
      <xdr:nvSpPr>
        <xdr:cNvPr id="24" name="Textfeld 3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8016875" y="2914649"/>
          <a:ext cx="438150" cy="250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/>
            <a:t>L2,L4</a:t>
          </a:r>
        </a:p>
      </xdr:txBody>
    </xdr:sp>
    <xdr:clientData/>
  </xdr:twoCellAnchor>
  <xdr:twoCellAnchor>
    <xdr:from>
      <xdr:col>4</xdr:col>
      <xdr:colOff>368300</xdr:colOff>
      <xdr:row>4</xdr:row>
      <xdr:rowOff>1019174</xdr:rowOff>
    </xdr:from>
    <xdr:to>
      <xdr:col>4</xdr:col>
      <xdr:colOff>673100</xdr:colOff>
      <xdr:row>4</xdr:row>
      <xdr:rowOff>1260475</xdr:rowOff>
    </xdr:to>
    <xdr:sp macro="" textlink="">
      <xdr:nvSpPr>
        <xdr:cNvPr id="25" name="Textfeld 3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150225" y="1885949"/>
          <a:ext cx="304800" cy="2413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/>
            <a:t>L1</a:t>
          </a:r>
        </a:p>
      </xdr:txBody>
    </xdr:sp>
    <xdr:clientData/>
  </xdr:twoCellAnchor>
  <xdr:twoCellAnchor>
    <xdr:from>
      <xdr:col>2</xdr:col>
      <xdr:colOff>2710542</xdr:colOff>
      <xdr:row>4</xdr:row>
      <xdr:rowOff>2095500</xdr:rowOff>
    </xdr:from>
    <xdr:to>
      <xdr:col>2</xdr:col>
      <xdr:colOff>4013200</xdr:colOff>
      <xdr:row>4</xdr:row>
      <xdr:rowOff>2316480</xdr:rowOff>
    </xdr:to>
    <xdr:sp macro="" textlink="">
      <xdr:nvSpPr>
        <xdr:cNvPr id="26" name="Textfeld 3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710667" y="2962275"/>
          <a:ext cx="1302658" cy="220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/>
            <a:t>C1, C2, C3, C4, C5, C6</a:t>
          </a:r>
        </a:p>
      </xdr:txBody>
    </xdr:sp>
    <xdr:clientData/>
  </xdr:twoCellAnchor>
  <xdr:twoCellAnchor>
    <xdr:from>
      <xdr:col>2</xdr:col>
      <xdr:colOff>857250</xdr:colOff>
      <xdr:row>4</xdr:row>
      <xdr:rowOff>2109469</xdr:rowOff>
    </xdr:from>
    <xdr:to>
      <xdr:col>2</xdr:col>
      <xdr:colOff>1066800</xdr:colOff>
      <xdr:row>4</xdr:row>
      <xdr:rowOff>2350770</xdr:rowOff>
    </xdr:to>
    <xdr:sp macro="" textlink="">
      <xdr:nvSpPr>
        <xdr:cNvPr id="27" name="Textfeld 3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857375" y="2976244"/>
          <a:ext cx="209550" cy="2413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/>
            <a:t>E1</a:t>
          </a:r>
        </a:p>
      </xdr:txBody>
    </xdr:sp>
    <xdr:clientData/>
  </xdr:twoCellAnchor>
  <xdr:twoCellAnchor>
    <xdr:from>
      <xdr:col>3</xdr:col>
      <xdr:colOff>1127125</xdr:colOff>
      <xdr:row>4</xdr:row>
      <xdr:rowOff>2111374</xdr:rowOff>
    </xdr:from>
    <xdr:to>
      <xdr:col>3</xdr:col>
      <xdr:colOff>1444625</xdr:colOff>
      <xdr:row>4</xdr:row>
      <xdr:rowOff>2301875</xdr:rowOff>
    </xdr:to>
    <xdr:sp macro="" textlink="">
      <xdr:nvSpPr>
        <xdr:cNvPr id="28" name="Textfeld 3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184900" y="2978149"/>
          <a:ext cx="317500" cy="190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/>
            <a:t>F02</a:t>
          </a:r>
        </a:p>
      </xdr:txBody>
    </xdr:sp>
    <xdr:clientData/>
  </xdr:twoCellAnchor>
  <xdr:twoCellAnchor>
    <xdr:from>
      <xdr:col>3</xdr:col>
      <xdr:colOff>406400</xdr:colOff>
      <xdr:row>4</xdr:row>
      <xdr:rowOff>1168399</xdr:rowOff>
    </xdr:from>
    <xdr:to>
      <xdr:col>3</xdr:col>
      <xdr:colOff>711200</xdr:colOff>
      <xdr:row>4</xdr:row>
      <xdr:rowOff>1409700</xdr:rowOff>
    </xdr:to>
    <xdr:sp macro="" textlink="">
      <xdr:nvSpPr>
        <xdr:cNvPr id="29" name="Textfeld 4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464175" y="2035174"/>
          <a:ext cx="304800" cy="2413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/>
            <a:t>F01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1181100</xdr:colOff>
          <xdr:row>4</xdr:row>
          <xdr:rowOff>247650</xdr:rowOff>
        </xdr:from>
        <xdr:to>
          <xdr:col>6</xdr:col>
          <xdr:colOff>1866900</xdr:colOff>
          <xdr:row>4</xdr:row>
          <xdr:rowOff>2203450</xdr:rowOff>
        </xdr:to>
        <xdr:sp macro="" textlink="">
          <xdr:nvSpPr>
            <xdr:cNvPr id="32769" name="Object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00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586154</xdr:colOff>
      <xdr:row>4</xdr:row>
      <xdr:rowOff>2095500</xdr:rowOff>
    </xdr:from>
    <xdr:to>
      <xdr:col>6</xdr:col>
      <xdr:colOff>903654</xdr:colOff>
      <xdr:row>4</xdr:row>
      <xdr:rowOff>2286001</xdr:rowOff>
    </xdr:to>
    <xdr:sp macro="" textlink="">
      <xdr:nvSpPr>
        <xdr:cNvPr id="32" name="Textfeld 4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3225829" y="2962275"/>
          <a:ext cx="317500" cy="190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/>
            <a:t>H1</a:t>
          </a:r>
        </a:p>
      </xdr:txBody>
    </xdr:sp>
    <xdr:clientData/>
  </xdr:twoCellAnchor>
  <xdr:twoCellAnchor>
    <xdr:from>
      <xdr:col>6</xdr:col>
      <xdr:colOff>1222131</xdr:colOff>
      <xdr:row>4</xdr:row>
      <xdr:rowOff>2130669</xdr:rowOff>
    </xdr:from>
    <xdr:to>
      <xdr:col>6</xdr:col>
      <xdr:colOff>1539631</xdr:colOff>
      <xdr:row>4</xdr:row>
      <xdr:rowOff>2321170</xdr:rowOff>
    </xdr:to>
    <xdr:sp macro="" textlink="">
      <xdr:nvSpPr>
        <xdr:cNvPr id="33" name="Textfeld 4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3861806" y="2997444"/>
          <a:ext cx="317500" cy="190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/>
            <a:t>H2</a:t>
          </a:r>
        </a:p>
      </xdr:txBody>
    </xdr:sp>
    <xdr:clientData/>
  </xdr:twoCellAnchor>
  <xdr:twoCellAnchor editAs="oneCell">
    <xdr:from>
      <xdr:col>6</xdr:col>
      <xdr:colOff>1990725</xdr:colOff>
      <xdr:row>4</xdr:row>
      <xdr:rowOff>495300</xdr:rowOff>
    </xdr:from>
    <xdr:to>
      <xdr:col>6</xdr:col>
      <xdr:colOff>2733675</xdr:colOff>
      <xdr:row>4</xdr:row>
      <xdr:rowOff>1971675</xdr:rowOff>
    </xdr:to>
    <xdr:pic>
      <xdr:nvPicPr>
        <xdr:cNvPr id="32881" name="Grafik 5">
          <a:extLst>
            <a:ext uri="{FF2B5EF4-FFF2-40B4-BE49-F238E27FC236}">
              <a16:creationId xmlns:a16="http://schemas.microsoft.com/office/drawing/2014/main" id="{00000000-0008-0000-0000-000071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1447800"/>
          <a:ext cx="7429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1885950</xdr:colOff>
      <xdr:row>4</xdr:row>
      <xdr:rowOff>390525</xdr:rowOff>
    </xdr:from>
    <xdr:to>
      <xdr:col>5</xdr:col>
      <xdr:colOff>2724150</xdr:colOff>
      <xdr:row>4</xdr:row>
      <xdr:rowOff>1962150</xdr:rowOff>
    </xdr:to>
    <xdr:pic>
      <xdr:nvPicPr>
        <xdr:cNvPr id="32882" name="Grafik 8">
          <a:extLst>
            <a:ext uri="{FF2B5EF4-FFF2-40B4-BE49-F238E27FC236}">
              <a16:creationId xmlns:a16="http://schemas.microsoft.com/office/drawing/2014/main" id="{00000000-0008-0000-0000-000072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475"/>
        <a:stretch>
          <a:fillRect/>
        </a:stretch>
      </xdr:blipFill>
      <xdr:spPr bwMode="auto">
        <a:xfrm>
          <a:off x="11201400" y="1343025"/>
          <a:ext cx="83820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447675</xdr:colOff>
      <xdr:row>4</xdr:row>
      <xdr:rowOff>333375</xdr:rowOff>
    </xdr:from>
    <xdr:to>
      <xdr:col>6</xdr:col>
      <xdr:colOff>1152525</xdr:colOff>
      <xdr:row>4</xdr:row>
      <xdr:rowOff>2028825</xdr:rowOff>
    </xdr:to>
    <xdr:pic>
      <xdr:nvPicPr>
        <xdr:cNvPr id="32883" name="Grafik 12">
          <a:extLst>
            <a:ext uri="{FF2B5EF4-FFF2-40B4-BE49-F238E27FC236}">
              <a16:creationId xmlns:a16="http://schemas.microsoft.com/office/drawing/2014/main" id="{00000000-0008-0000-0000-000073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87350" y="1285875"/>
          <a:ext cx="7048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2724150</xdr:colOff>
      <xdr:row>4</xdr:row>
      <xdr:rowOff>514350</xdr:rowOff>
    </xdr:from>
    <xdr:to>
      <xdr:col>6</xdr:col>
      <xdr:colOff>3305175</xdr:colOff>
      <xdr:row>4</xdr:row>
      <xdr:rowOff>2038350</xdr:rowOff>
    </xdr:to>
    <xdr:pic>
      <xdr:nvPicPr>
        <xdr:cNvPr id="32884" name="Grafik 42" descr="C:\Temp\Temporäre Internetdateien\Content.Word\PremAire Combination t Hose 3.jpg">
          <a:extLst>
            <a:ext uri="{FF2B5EF4-FFF2-40B4-BE49-F238E27FC236}">
              <a16:creationId xmlns:a16="http://schemas.microsoft.com/office/drawing/2014/main" id="{00000000-0008-0000-0000-000074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3825" y="1466850"/>
          <a:ext cx="58102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536959</xdr:colOff>
      <xdr:row>4</xdr:row>
      <xdr:rowOff>752579</xdr:rowOff>
    </xdr:from>
    <xdr:to>
      <xdr:col>7</xdr:col>
      <xdr:colOff>859344</xdr:colOff>
      <xdr:row>4</xdr:row>
      <xdr:rowOff>1045656</xdr:rowOff>
    </xdr:to>
    <xdr:sp macro="" textlink="">
      <xdr:nvSpPr>
        <xdr:cNvPr id="38" name="Ellipse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17310484" y="1619354"/>
          <a:ext cx="322385" cy="29307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8</xdr:col>
      <xdr:colOff>986971</xdr:colOff>
      <xdr:row>4</xdr:row>
      <xdr:rowOff>1755322</xdr:rowOff>
    </xdr:from>
    <xdr:to>
      <xdr:col>8</xdr:col>
      <xdr:colOff>1291771</xdr:colOff>
      <xdr:row>4</xdr:row>
      <xdr:rowOff>1996623</xdr:rowOff>
    </xdr:to>
    <xdr:sp macro="" textlink="">
      <xdr:nvSpPr>
        <xdr:cNvPr id="39" name="Textfeld 4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0008396" y="2622097"/>
          <a:ext cx="304800" cy="2413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/>
            <a:t>P2, *</a:t>
          </a:r>
        </a:p>
      </xdr:txBody>
    </xdr:sp>
    <xdr:clientData/>
  </xdr:twoCellAnchor>
  <xdr:twoCellAnchor>
    <xdr:from>
      <xdr:col>8</xdr:col>
      <xdr:colOff>369387</xdr:colOff>
      <xdr:row>4</xdr:row>
      <xdr:rowOff>1757135</xdr:rowOff>
    </xdr:from>
    <xdr:to>
      <xdr:col>8</xdr:col>
      <xdr:colOff>674187</xdr:colOff>
      <xdr:row>4</xdr:row>
      <xdr:rowOff>1998436</xdr:rowOff>
    </xdr:to>
    <xdr:sp macro="" textlink="">
      <xdr:nvSpPr>
        <xdr:cNvPr id="40" name="Textfeld 4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9390812" y="2623910"/>
          <a:ext cx="304800" cy="2413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/>
            <a:t>P1</a:t>
          </a:r>
        </a:p>
      </xdr:txBody>
    </xdr:sp>
    <xdr:clientData/>
  </xdr:twoCellAnchor>
  <xdr:twoCellAnchor>
    <xdr:from>
      <xdr:col>9</xdr:col>
      <xdr:colOff>389163</xdr:colOff>
      <xdr:row>4</xdr:row>
      <xdr:rowOff>1545771</xdr:rowOff>
    </xdr:from>
    <xdr:to>
      <xdr:col>9</xdr:col>
      <xdr:colOff>693963</xdr:colOff>
      <xdr:row>4</xdr:row>
      <xdr:rowOff>1787072</xdr:rowOff>
    </xdr:to>
    <xdr:sp macro="" textlink="">
      <xdr:nvSpPr>
        <xdr:cNvPr id="41" name="Textfeld 4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1344163" y="2412546"/>
          <a:ext cx="304800" cy="2413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/>
            <a:t>Q</a:t>
          </a:r>
        </a:p>
      </xdr:txBody>
    </xdr:sp>
    <xdr:clientData/>
  </xdr:twoCellAnchor>
  <xdr:twoCellAnchor>
    <xdr:from>
      <xdr:col>7</xdr:col>
      <xdr:colOff>345621</xdr:colOff>
      <xdr:row>4</xdr:row>
      <xdr:rowOff>1134836</xdr:rowOff>
    </xdr:from>
    <xdr:to>
      <xdr:col>7</xdr:col>
      <xdr:colOff>898071</xdr:colOff>
      <xdr:row>4</xdr:row>
      <xdr:rowOff>1374322</xdr:rowOff>
    </xdr:to>
    <xdr:sp macro="" textlink="">
      <xdr:nvSpPr>
        <xdr:cNvPr id="42" name="Textfeld 5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7119146" y="2001611"/>
          <a:ext cx="552450" cy="2394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/>
            <a:t>W1,</a:t>
          </a:r>
          <a:r>
            <a:rPr lang="de-DE" sz="1100" baseline="0"/>
            <a:t> W2</a:t>
          </a:r>
          <a:endParaRPr lang="de-DE" sz="1100"/>
        </a:p>
      </xdr:txBody>
    </xdr:sp>
    <xdr:clientData/>
  </xdr:twoCellAnchor>
  <xdr:twoCellAnchor>
    <xdr:from>
      <xdr:col>7</xdr:col>
      <xdr:colOff>442140</xdr:colOff>
      <xdr:row>4</xdr:row>
      <xdr:rowOff>2040346</xdr:rowOff>
    </xdr:from>
    <xdr:to>
      <xdr:col>7</xdr:col>
      <xdr:colOff>782320</xdr:colOff>
      <xdr:row>4</xdr:row>
      <xdr:rowOff>2214879</xdr:rowOff>
    </xdr:to>
    <xdr:sp macro="" textlink="">
      <xdr:nvSpPr>
        <xdr:cNvPr id="43" name="Textfeld 5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7215665" y="2907121"/>
          <a:ext cx="340180" cy="1745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/>
            <a:t>W3, *</a:t>
          </a:r>
        </a:p>
      </xdr:txBody>
    </xdr:sp>
    <xdr:clientData/>
  </xdr:twoCellAnchor>
  <xdr:twoCellAnchor editAs="oneCell">
    <xdr:from>
      <xdr:col>8</xdr:col>
      <xdr:colOff>990600</xdr:colOff>
      <xdr:row>4</xdr:row>
      <xdr:rowOff>952500</xdr:rowOff>
    </xdr:from>
    <xdr:to>
      <xdr:col>8</xdr:col>
      <xdr:colOff>1285875</xdr:colOff>
      <xdr:row>4</xdr:row>
      <xdr:rowOff>1609725</xdr:rowOff>
    </xdr:to>
    <xdr:pic>
      <xdr:nvPicPr>
        <xdr:cNvPr id="32891" name="Grafik 53" descr="C:\Daten\Desktop\Wasserschutzrohr.jpg">
          <a:extLst>
            <a:ext uri="{FF2B5EF4-FFF2-40B4-BE49-F238E27FC236}">
              <a16:creationId xmlns:a16="http://schemas.microsoft.com/office/drawing/2014/main" id="{00000000-0008-0000-0000-00007B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12025" y="1905000"/>
          <a:ext cx="295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3060705</xdr:colOff>
      <xdr:row>4</xdr:row>
      <xdr:rowOff>1314450</xdr:rowOff>
    </xdr:from>
    <xdr:to>
      <xdr:col>2</xdr:col>
      <xdr:colOff>3906577</xdr:colOff>
      <xdr:row>4</xdr:row>
      <xdr:rowOff>2019300</xdr:rowOff>
    </xdr:to>
    <xdr:pic>
      <xdr:nvPicPr>
        <xdr:cNvPr id="32892" name="Grafik 47" descr="C:\Daten\Desktop\Combination CV 12.jpg">
          <a:extLst>
            <a:ext uri="{FF2B5EF4-FFF2-40B4-BE49-F238E27FC236}">
              <a16:creationId xmlns:a16="http://schemas.microsoft.com/office/drawing/2014/main" id="{00000000-0008-0000-0000-00007C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r="57281" b="-14"/>
        <a:stretch>
          <a:fillRect/>
        </a:stretch>
      </xdr:blipFill>
      <xdr:spPr bwMode="auto">
        <a:xfrm>
          <a:off x="5198538" y="3050117"/>
          <a:ext cx="845872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333375</xdr:rowOff>
    </xdr:from>
    <xdr:to>
      <xdr:col>11</xdr:col>
      <xdr:colOff>1638300</xdr:colOff>
      <xdr:row>3</xdr:row>
      <xdr:rowOff>190500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7125" y="333375"/>
          <a:ext cx="16383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333375</xdr:rowOff>
    </xdr:from>
    <xdr:to>
      <xdr:col>11</xdr:col>
      <xdr:colOff>1638300</xdr:colOff>
      <xdr:row>3</xdr:row>
      <xdr:rowOff>190500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7125" y="333375"/>
          <a:ext cx="16383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333375</xdr:rowOff>
    </xdr:from>
    <xdr:to>
      <xdr:col>11</xdr:col>
      <xdr:colOff>1638300</xdr:colOff>
      <xdr:row>3</xdr:row>
      <xdr:rowOff>190500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7125" y="333375"/>
          <a:ext cx="16383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333375</xdr:rowOff>
    </xdr:from>
    <xdr:to>
      <xdr:col>11</xdr:col>
      <xdr:colOff>1638300</xdr:colOff>
      <xdr:row>3</xdr:row>
      <xdr:rowOff>190500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7125" y="333375"/>
          <a:ext cx="16383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333375</xdr:rowOff>
    </xdr:from>
    <xdr:to>
      <xdr:col>11</xdr:col>
      <xdr:colOff>1638300</xdr:colOff>
      <xdr:row>3</xdr:row>
      <xdr:rowOff>190500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7125" y="333375"/>
          <a:ext cx="16383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een/Documents/Arbeit/2007%20LP/Master%20&amp;%20Final/2006%20LP%20&amp;%20InterCo%20-%2004.07.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notes95F76F/notes95F76F/Temp/notes82D8E7/Dokumente%20und%20Einstellungen/HackertEDV/SapWorkDir/AQ10MM_O.XX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01_Segment%20Industrie/09_Preislisten/2013/01_Segment%20Industrie/09_Preislisten/2013/2008%20Prices/Master/Master%20approved/2008%20Pricing%20Master%20-%20Safety%20-%20Rev%2010.09.07%20-%20approved%20-%20Update%2007.11.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notes95F76F/notes95F76F/2008%20Prices/Master/Master%20approved/2008%20Pricing%20Master%20-%20Safety%20-%20Rev%2010.09.07%20-%20approved%20-%20Update%2007.11.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7%20LP/Master%20&amp;%20Final/2006%20LP%20&amp;%20InterCo%20-%2004.07.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notes95F76F/notes95F76F/Temp/notes82D8E7/Daten/2006%20LP%20&amp;%20InterCo%20-%2004.07.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3RuchA95/Ausgang%20OUTPUT/Price%20increase%20Tool%202017/Vincent/Tools%20for%20virtual%20alignment/PG36/F2%20XTREM/36_F2%20X-TREM%20EN16471-16473%20ATO%20Configurator%2010-11-2015%20with%202016%20List%20prices%20V1_TOOL_V0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SA_Europe_Pricing_Office/KMAT_ATO/PG36/36_Gallet%20F1%20XF%20-%20ATO%20part%20number%20wizard%20-Version%201_CHF%20-%202016%20List%20pric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SA\MSA%20Pricing\MSA%20Price%20List\2016\MSA%20LP%20Tool\Delivered%20tool%20to%20PLM%20for%20work%20on%20130715\Quantities%20Analysis_for%20low%20volume\Raw%20Data\01_2014_06_2015_ALL_ONLY%20QT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notes027C9D/CER%20daten/D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Master PG 07"/>
      <sheetName val="PHI &amp; 2006 Cost"/>
      <sheetName val="2006 LP VS 7000 - engl - 04.07."/>
      <sheetName val="2006 LP VS 7010 - engl - 04.07."/>
      <sheetName val="2006 LP VS 7000 - 04.07.06"/>
      <sheetName val="2006 LP VS 7010 - 04.07.06"/>
      <sheetName val="2006 InterCo - engl - 04.07.200"/>
      <sheetName val="2006 InterCo - 04.07.2006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Q10MM_O"/>
    </sheetNames>
    <sheetDataSet>
      <sheetData sheetId="0">
        <row r="24">
          <cell r="BA24" t="str">
            <v>S1</v>
          </cell>
          <cell r="BB24" t="str">
            <v>S2</v>
          </cell>
          <cell r="BC24" t="str">
            <v>S3</v>
          </cell>
          <cell r="BD24" t="str">
            <v>S4</v>
          </cell>
          <cell r="BE24" t="str">
            <v>S5</v>
          </cell>
          <cell r="BF24" t="str">
            <v>S6</v>
          </cell>
          <cell r="BG24" t="str">
            <v>S7</v>
          </cell>
          <cell r="BH24" t="str">
            <v>S8</v>
          </cell>
          <cell r="BI24" t="str">
            <v>S9</v>
          </cell>
          <cell r="BJ24" t="str">
            <v>S10</v>
          </cell>
          <cell r="BK24" t="str">
            <v>S11</v>
          </cell>
          <cell r="BL24" t="str">
            <v>S12</v>
          </cell>
          <cell r="BM24" t="str">
            <v>S13</v>
          </cell>
          <cell r="BN24" t="str">
            <v>S14</v>
          </cell>
          <cell r="BO24" t="str">
            <v>S15</v>
          </cell>
          <cell r="BP24" t="str">
            <v>S16</v>
          </cell>
          <cell r="BQ24" t="str">
            <v>S17</v>
          </cell>
          <cell r="BR24" t="str">
            <v>S18</v>
          </cell>
          <cell r="BS24" t="str">
            <v>S19</v>
          </cell>
          <cell r="BT24" t="str">
            <v>S20</v>
          </cell>
          <cell r="BU24" t="str">
            <v>S21</v>
          </cell>
          <cell r="BV24" t="str">
            <v>S22</v>
          </cell>
        </row>
        <row r="25">
          <cell r="AZ25" t="str">
            <v>Lo</v>
          </cell>
          <cell r="BA25" t="str">
            <v xml:space="preserve"> </v>
          </cell>
          <cell r="BB25" t="str">
            <v>Disp.</v>
          </cell>
          <cell r="BC25" t="str">
            <v>Material</v>
          </cell>
          <cell r="BD25" t="str">
            <v>Materialkurztext</v>
          </cell>
          <cell r="BE25" t="str">
            <v>Werk</v>
          </cell>
          <cell r="BF25" t="str">
            <v>BeschArt</v>
          </cell>
          <cell r="BG25" t="str">
            <v>SoB</v>
          </cell>
          <cell r="BH25" t="str">
            <v>DMk</v>
          </cell>
          <cell r="BI25" t="str">
            <v>MS</v>
          </cell>
          <cell r="BJ25" t="str">
            <v>Standardpreis</v>
          </cell>
          <cell r="BK25" t="str">
            <v>Standardpreis</v>
          </cell>
          <cell r="BL25" t="str">
            <v>pro</v>
          </cell>
          <cell r="BM25" t="str">
            <v>Gesamtbestand</v>
          </cell>
          <cell r="BN25" t="str">
            <v>Gesamtbestand</v>
          </cell>
          <cell r="BO25" t="str">
            <v>Vorh.Preis</v>
          </cell>
          <cell r="BP25" t="str">
            <v>Vorh.Preis</v>
          </cell>
          <cell r="BQ25" t="str">
            <v>Produkthierarchie</v>
          </cell>
          <cell r="BR25" t="str">
            <v>MArt</v>
          </cell>
          <cell r="BS25" t="str">
            <v>PrCtr</v>
          </cell>
          <cell r="BT25" t="str">
            <v>EKG</v>
          </cell>
          <cell r="BU25" t="str">
            <v>Warengruppe</v>
          </cell>
        </row>
        <row r="26">
          <cell r="AZ26">
            <v>100</v>
          </cell>
          <cell r="BA26" t="str">
            <v>+</v>
          </cell>
          <cell r="BB26" t="str">
            <v>001</v>
          </cell>
          <cell r="BC26" t="str">
            <v>10023263</v>
          </cell>
          <cell r="BD26" t="str">
            <v>MSA AUER Savox</v>
          </cell>
          <cell r="BE26" t="str">
            <v>BERL</v>
          </cell>
          <cell r="BF26" t="str">
            <v>E</v>
          </cell>
          <cell r="BG26"/>
          <cell r="BH26" t="str">
            <v>PD</v>
          </cell>
          <cell r="BI26"/>
          <cell r="BJ26">
            <v>316.79000000000002</v>
          </cell>
          <cell r="BK26"/>
          <cell r="BL26">
            <v>1</v>
          </cell>
          <cell r="BM26">
            <v>0</v>
          </cell>
          <cell r="BN26" t="str">
            <v>ST</v>
          </cell>
          <cell r="BO26">
            <v>317.63</v>
          </cell>
          <cell r="BP26"/>
          <cell r="BQ26" t="str">
            <v>000270001500000006</v>
          </cell>
          <cell r="BR26" t="str">
            <v>FERT</v>
          </cell>
          <cell r="BS26" t="str">
            <v>AUER_SDIV</v>
          </cell>
          <cell r="BT26" t="str">
            <v>089</v>
          </cell>
          <cell r="BU26" t="str">
            <v>0001</v>
          </cell>
        </row>
        <row r="27">
          <cell r="AZ27">
            <v>200</v>
          </cell>
          <cell r="BA27" t="str">
            <v>+</v>
          </cell>
          <cell r="BB27" t="str">
            <v>001</v>
          </cell>
          <cell r="BC27" t="str">
            <v>10027726</v>
          </cell>
          <cell r="BD27" t="str">
            <v>Advantage 3221 Vollmaske</v>
          </cell>
          <cell r="BE27" t="str">
            <v>BERL</v>
          </cell>
          <cell r="BF27" t="str">
            <v>E</v>
          </cell>
          <cell r="BG27"/>
          <cell r="BH27" t="str">
            <v>PD</v>
          </cell>
          <cell r="BI27"/>
          <cell r="BJ27">
            <v>29.31</v>
          </cell>
          <cell r="BK27"/>
          <cell r="BL27">
            <v>1</v>
          </cell>
          <cell r="BM27">
            <v>1028</v>
          </cell>
          <cell r="BN27" t="str">
            <v>ST</v>
          </cell>
          <cell r="BO27">
            <v>27.54</v>
          </cell>
          <cell r="BP27"/>
          <cell r="BQ27" t="str">
            <v>000050000900000084</v>
          </cell>
          <cell r="BR27" t="str">
            <v>FERT</v>
          </cell>
          <cell r="BS27" t="str">
            <v>AUER_SDIV</v>
          </cell>
          <cell r="BT27" t="str">
            <v>090</v>
          </cell>
          <cell r="BU27" t="str">
            <v>3005</v>
          </cell>
        </row>
        <row r="28">
          <cell r="AZ28">
            <v>300</v>
          </cell>
          <cell r="BA28" t="str">
            <v>+</v>
          </cell>
          <cell r="BB28" t="str">
            <v>001</v>
          </cell>
          <cell r="BC28" t="str">
            <v>10042730</v>
          </cell>
          <cell r="BD28" t="str">
            <v>Advantage 3122 Vollmaske</v>
          </cell>
          <cell r="BE28" t="str">
            <v>BERL</v>
          </cell>
          <cell r="BF28" t="str">
            <v>E</v>
          </cell>
          <cell r="BG28"/>
          <cell r="BH28" t="str">
            <v>PD</v>
          </cell>
          <cell r="BI28"/>
          <cell r="BJ28">
            <v>28.18</v>
          </cell>
          <cell r="BK28"/>
          <cell r="BL28">
            <v>1</v>
          </cell>
          <cell r="BM28">
            <v>0</v>
          </cell>
          <cell r="BN28" t="str">
            <v>ST</v>
          </cell>
          <cell r="BO28">
            <v>27.27</v>
          </cell>
          <cell r="BP28"/>
          <cell r="BQ28" t="str">
            <v>000050000900000084</v>
          </cell>
          <cell r="BR28" t="str">
            <v>FERT</v>
          </cell>
          <cell r="BS28" t="str">
            <v>AUER_SDIV</v>
          </cell>
          <cell r="BT28"/>
          <cell r="BU28" t="str">
            <v>3005</v>
          </cell>
        </row>
        <row r="29">
          <cell r="AZ29">
            <v>400</v>
          </cell>
          <cell r="BA29" t="str">
            <v>+</v>
          </cell>
          <cell r="BB29" t="str">
            <v>001</v>
          </cell>
          <cell r="BC29" t="str">
            <v>10049632</v>
          </cell>
          <cell r="BD29" t="str">
            <v>OptimAir 3000 Partikelfilter (10 St)</v>
          </cell>
          <cell r="BE29" t="str">
            <v>BERL</v>
          </cell>
          <cell r="BF29" t="str">
            <v>E</v>
          </cell>
          <cell r="BG29"/>
          <cell r="BH29" t="str">
            <v>PD</v>
          </cell>
          <cell r="BI29"/>
          <cell r="BJ29">
            <v>36.1</v>
          </cell>
          <cell r="BK29"/>
          <cell r="BL29">
            <v>1</v>
          </cell>
          <cell r="BM29">
            <v>443</v>
          </cell>
          <cell r="BN29" t="str">
            <v>PKG</v>
          </cell>
          <cell r="BO29">
            <v>39.03</v>
          </cell>
          <cell r="BP29"/>
          <cell r="BQ29" t="str">
            <v>000050001600000081</v>
          </cell>
          <cell r="BR29" t="str">
            <v>FERT</v>
          </cell>
          <cell r="BS29" t="str">
            <v>AUER_SDIV</v>
          </cell>
          <cell r="BT29"/>
          <cell r="BU29" t="str">
            <v>01</v>
          </cell>
        </row>
        <row r="30">
          <cell r="AZ30">
            <v>500</v>
          </cell>
          <cell r="BA30" t="str">
            <v>+</v>
          </cell>
          <cell r="BB30" t="str">
            <v>001</v>
          </cell>
          <cell r="BC30" t="str">
            <v>10049635</v>
          </cell>
          <cell r="BD30" t="str">
            <v>OptimAir 3000 ABEK TabTec FILTER (10St)</v>
          </cell>
          <cell r="BE30" t="str">
            <v>BERL</v>
          </cell>
          <cell r="BF30" t="str">
            <v>E</v>
          </cell>
          <cell r="BG30"/>
          <cell r="BH30" t="str">
            <v>PD</v>
          </cell>
          <cell r="BI30"/>
          <cell r="BJ30">
            <v>73.66</v>
          </cell>
          <cell r="BK30"/>
          <cell r="BL30">
            <v>1</v>
          </cell>
          <cell r="BM30">
            <v>33</v>
          </cell>
          <cell r="BN30" t="str">
            <v>PKG</v>
          </cell>
          <cell r="BO30">
            <v>75.12</v>
          </cell>
          <cell r="BP30"/>
          <cell r="BQ30" t="str">
            <v>000050001600000081</v>
          </cell>
          <cell r="BR30" t="str">
            <v>FERT</v>
          </cell>
          <cell r="BS30" t="str">
            <v>AUER_SDIV</v>
          </cell>
          <cell r="BT30"/>
          <cell r="BU30" t="str">
            <v>01</v>
          </cell>
        </row>
        <row r="31">
          <cell r="AZ31">
            <v>600</v>
          </cell>
          <cell r="BA31" t="str">
            <v>+</v>
          </cell>
          <cell r="BB31" t="str">
            <v>001</v>
          </cell>
          <cell r="BC31" t="str">
            <v>10049637</v>
          </cell>
          <cell r="BD31" t="str">
            <v>OptimAir 3000 A2 TabTec Filter (10 St)</v>
          </cell>
          <cell r="BE31" t="str">
            <v>BERL</v>
          </cell>
          <cell r="BF31" t="str">
            <v>E</v>
          </cell>
          <cell r="BG31"/>
          <cell r="BH31" t="str">
            <v>PD</v>
          </cell>
          <cell r="BI31"/>
          <cell r="BJ31">
            <v>64.44</v>
          </cell>
          <cell r="BK31"/>
          <cell r="BL31">
            <v>1</v>
          </cell>
          <cell r="BM31">
            <v>98</v>
          </cell>
          <cell r="BN31" t="str">
            <v>PKG</v>
          </cell>
          <cell r="BO31">
            <v>65.87</v>
          </cell>
          <cell r="BP31"/>
          <cell r="BQ31" t="str">
            <v>000050001600000081</v>
          </cell>
          <cell r="BR31" t="str">
            <v>FERT</v>
          </cell>
          <cell r="BS31" t="str">
            <v>AUER_SDIV</v>
          </cell>
          <cell r="BT31"/>
          <cell r="BU31" t="str">
            <v>01</v>
          </cell>
        </row>
        <row r="32">
          <cell r="AZ32">
            <v>700</v>
          </cell>
          <cell r="BA32" t="str">
            <v>+</v>
          </cell>
          <cell r="BB32" t="str">
            <v>001</v>
          </cell>
          <cell r="BC32" t="str">
            <v>10051810</v>
          </cell>
          <cell r="BD32" t="str">
            <v>OptimAir 3000 Vollmaske mit Atemschlauch</v>
          </cell>
          <cell r="BE32" t="str">
            <v>BERL</v>
          </cell>
          <cell r="BF32" t="str">
            <v>E</v>
          </cell>
          <cell r="BG32"/>
          <cell r="BH32" t="str">
            <v>PD</v>
          </cell>
          <cell r="BI32"/>
          <cell r="BJ32">
            <v>52.47</v>
          </cell>
          <cell r="BK32"/>
          <cell r="BL32">
            <v>1</v>
          </cell>
          <cell r="BM32">
            <v>41</v>
          </cell>
          <cell r="BN32" t="str">
            <v>ST</v>
          </cell>
          <cell r="BO32">
            <v>43.23</v>
          </cell>
          <cell r="BP32"/>
          <cell r="BQ32" t="str">
            <v>000100001000000092</v>
          </cell>
          <cell r="BR32" t="str">
            <v>FERT</v>
          </cell>
          <cell r="BS32" t="str">
            <v>AUER_SDIV</v>
          </cell>
          <cell r="BT32" t="str">
            <v>090</v>
          </cell>
          <cell r="BU32" t="str">
            <v>0002</v>
          </cell>
        </row>
        <row r="33">
          <cell r="AZ33">
            <v>800</v>
          </cell>
          <cell r="BA33" t="str">
            <v>+</v>
          </cell>
          <cell r="BB33" t="str">
            <v>001</v>
          </cell>
          <cell r="BC33" t="str">
            <v>10064644</v>
          </cell>
          <cell r="BD33" t="str">
            <v>S-Cap  in Faltschachtel</v>
          </cell>
          <cell r="BE33" t="str">
            <v>BERL</v>
          </cell>
          <cell r="BF33" t="str">
            <v>E</v>
          </cell>
          <cell r="BG33"/>
          <cell r="BH33" t="str">
            <v>PD</v>
          </cell>
          <cell r="BI33"/>
          <cell r="BJ33">
            <v>40.44</v>
          </cell>
          <cell r="BK33"/>
          <cell r="BL33">
            <v>1</v>
          </cell>
          <cell r="BM33">
            <v>6351</v>
          </cell>
          <cell r="BN33" t="str">
            <v>ST</v>
          </cell>
          <cell r="BO33">
            <v>40.47</v>
          </cell>
          <cell r="BP33"/>
          <cell r="BQ33" t="str">
            <v>0002700018</v>
          </cell>
          <cell r="BR33" t="str">
            <v>FERT</v>
          </cell>
          <cell r="BS33" t="str">
            <v>AUER_SDIV</v>
          </cell>
          <cell r="BT33" t="str">
            <v>090</v>
          </cell>
          <cell r="BU33" t="str">
            <v>0001</v>
          </cell>
        </row>
        <row r="34">
          <cell r="AZ34">
            <v>900</v>
          </cell>
          <cell r="BA34" t="str">
            <v>+</v>
          </cell>
          <cell r="BB34" t="str">
            <v>001</v>
          </cell>
          <cell r="BC34" t="str">
            <v>10064645</v>
          </cell>
          <cell r="BD34" t="str">
            <v>S-Cap  in Wandbox</v>
          </cell>
          <cell r="BE34" t="str">
            <v>BERL</v>
          </cell>
          <cell r="BF34" t="str">
            <v>E</v>
          </cell>
          <cell r="BG34"/>
          <cell r="BH34" t="str">
            <v>PD</v>
          </cell>
          <cell r="BI34"/>
          <cell r="BJ34">
            <v>47.9</v>
          </cell>
          <cell r="BK34"/>
          <cell r="BL34">
            <v>1</v>
          </cell>
          <cell r="BM34">
            <v>596</v>
          </cell>
          <cell r="BN34" t="str">
            <v>ST</v>
          </cell>
          <cell r="BO34">
            <v>47.93</v>
          </cell>
          <cell r="BP34"/>
          <cell r="BQ34" t="str">
            <v>0002700018</v>
          </cell>
          <cell r="BR34" t="str">
            <v>FERT</v>
          </cell>
          <cell r="BS34" t="str">
            <v>AUER_SDIV</v>
          </cell>
          <cell r="BT34" t="str">
            <v>090</v>
          </cell>
          <cell r="BU34" t="str">
            <v>0001</v>
          </cell>
        </row>
        <row r="35">
          <cell r="AZ35">
            <v>1000</v>
          </cell>
          <cell r="BA35" t="str">
            <v>+</v>
          </cell>
          <cell r="BB35" t="str">
            <v>001</v>
          </cell>
          <cell r="BC35" t="str">
            <v>D1010700</v>
          </cell>
          <cell r="BD35" t="str">
            <v>999-P3   Partikelfilter, Rundgew.</v>
          </cell>
          <cell r="BE35" t="str">
            <v>BERL</v>
          </cell>
          <cell r="BF35" t="str">
            <v>E</v>
          </cell>
          <cell r="BG35"/>
          <cell r="BH35" t="str">
            <v>PD</v>
          </cell>
          <cell r="BI35"/>
          <cell r="BJ35">
            <v>2.81</v>
          </cell>
          <cell r="BK35"/>
          <cell r="BL35">
            <v>1</v>
          </cell>
          <cell r="BM35">
            <v>7386</v>
          </cell>
          <cell r="BN35" t="str">
            <v>ST</v>
          </cell>
          <cell r="BO35">
            <v>3.42</v>
          </cell>
          <cell r="BP35"/>
          <cell r="BQ35" t="str">
            <v>000100000200000192</v>
          </cell>
          <cell r="BR35" t="str">
            <v>FERT</v>
          </cell>
          <cell r="BS35" t="str">
            <v>AUER_SDIV</v>
          </cell>
          <cell r="BT35" t="str">
            <v>090</v>
          </cell>
          <cell r="BU35" t="str">
            <v>0001</v>
          </cell>
        </row>
        <row r="36">
          <cell r="AZ36">
            <v>1100</v>
          </cell>
          <cell r="BA36" t="str">
            <v>+</v>
          </cell>
          <cell r="BB36" t="str">
            <v>001</v>
          </cell>
          <cell r="BC36" t="str">
            <v>D1123701</v>
          </cell>
          <cell r="BD36" t="str">
            <v>SSR 30/100   Sauerstoffselbstretter</v>
          </cell>
          <cell r="BE36" t="str">
            <v>BERL</v>
          </cell>
          <cell r="BF36" t="str">
            <v>E</v>
          </cell>
          <cell r="BG36"/>
          <cell r="BH36" t="str">
            <v>PD</v>
          </cell>
          <cell r="BI36"/>
          <cell r="BJ36">
            <v>219.02</v>
          </cell>
          <cell r="BK36"/>
          <cell r="BL36">
            <v>1</v>
          </cell>
          <cell r="BM36">
            <v>376</v>
          </cell>
          <cell r="BN36" t="str">
            <v>ST</v>
          </cell>
          <cell r="BO36">
            <v>218.17</v>
          </cell>
          <cell r="BP36"/>
          <cell r="BQ36" t="str">
            <v>000270001500000302</v>
          </cell>
          <cell r="BR36" t="str">
            <v>FERT</v>
          </cell>
          <cell r="BS36" t="str">
            <v>AUER_SDIV</v>
          </cell>
          <cell r="BT36" t="str">
            <v>092</v>
          </cell>
          <cell r="BU36" t="str">
            <v>0001</v>
          </cell>
        </row>
        <row r="37">
          <cell r="AZ37">
            <v>1200</v>
          </cell>
          <cell r="BA37" t="str">
            <v>+</v>
          </cell>
          <cell r="BB37" t="str">
            <v>001</v>
          </cell>
          <cell r="BC37" t="str">
            <v>D6181976</v>
          </cell>
          <cell r="BD37" t="str">
            <v>Leibgurt, dekontaminierbar</v>
          </cell>
          <cell r="BE37" t="str">
            <v>BERL</v>
          </cell>
          <cell r="BF37" t="str">
            <v>E</v>
          </cell>
          <cell r="BG37"/>
          <cell r="BH37" t="str">
            <v>PD</v>
          </cell>
          <cell r="BI37"/>
          <cell r="BJ37">
            <v>9.07</v>
          </cell>
          <cell r="BK37"/>
          <cell r="BL37">
            <v>1</v>
          </cell>
          <cell r="BM37">
            <v>32</v>
          </cell>
          <cell r="BN37" t="str">
            <v>ST</v>
          </cell>
          <cell r="BO37">
            <v>8.98</v>
          </cell>
          <cell r="BP37"/>
          <cell r="BQ37" t="str">
            <v>000100001000000959</v>
          </cell>
          <cell r="BR37" t="str">
            <v>HALB</v>
          </cell>
          <cell r="BS37" t="str">
            <v>AUER_SDIV</v>
          </cell>
          <cell r="BT37" t="str">
            <v>090</v>
          </cell>
          <cell r="BU37" t="str">
            <v>0001</v>
          </cell>
        </row>
        <row r="38">
          <cell r="AZ38">
            <v>1300</v>
          </cell>
          <cell r="BA38" t="str">
            <v>+</v>
          </cell>
          <cell r="BB38" t="str">
            <v>005</v>
          </cell>
          <cell r="BC38" t="str">
            <v>10048115</v>
          </cell>
          <cell r="BD38" t="str">
            <v>MicroMaXX 3S, gefüllt</v>
          </cell>
          <cell r="BE38" t="str">
            <v>BERL</v>
          </cell>
          <cell r="BF38" t="str">
            <v>E</v>
          </cell>
          <cell r="BG38"/>
          <cell r="BH38" t="str">
            <v>PD</v>
          </cell>
          <cell r="BI38"/>
          <cell r="BJ38">
            <v>345.02</v>
          </cell>
          <cell r="BK38"/>
          <cell r="BL38">
            <v>1</v>
          </cell>
          <cell r="BM38">
            <v>0</v>
          </cell>
          <cell r="BN38" t="str">
            <v>ST</v>
          </cell>
          <cell r="BO38">
            <v>357.46</v>
          </cell>
          <cell r="BP38"/>
          <cell r="BQ38" t="str">
            <v>000010000500000352</v>
          </cell>
          <cell r="BR38" t="str">
            <v>FERT</v>
          </cell>
          <cell r="BS38" t="str">
            <v>AUER_SDIV</v>
          </cell>
          <cell r="BT38"/>
          <cell r="BU38" t="str">
            <v>0001</v>
          </cell>
        </row>
        <row r="39">
          <cell r="AZ39">
            <v>1400</v>
          </cell>
          <cell r="BA39" t="str">
            <v>+</v>
          </cell>
          <cell r="BB39" t="str">
            <v>019</v>
          </cell>
          <cell r="BC39" t="str">
            <v>10038560</v>
          </cell>
          <cell r="BD39" t="str">
            <v>MiniScape</v>
          </cell>
          <cell r="BE39" t="str">
            <v>BERL</v>
          </cell>
          <cell r="BF39" t="str">
            <v>E</v>
          </cell>
          <cell r="BG39"/>
          <cell r="BH39" t="str">
            <v>PD</v>
          </cell>
          <cell r="BI39"/>
          <cell r="BJ39">
            <v>8.19</v>
          </cell>
          <cell r="BK39"/>
          <cell r="BL39">
            <v>1</v>
          </cell>
          <cell r="BM39">
            <v>6468</v>
          </cell>
          <cell r="BN39" t="str">
            <v>ST</v>
          </cell>
          <cell r="BO39">
            <v>9.17</v>
          </cell>
          <cell r="BP39"/>
          <cell r="BQ39" t="str">
            <v>000100006000000116</v>
          </cell>
          <cell r="BR39" t="str">
            <v>FERT</v>
          </cell>
          <cell r="BS39" t="str">
            <v>AUER_SDIV</v>
          </cell>
          <cell r="BT39"/>
          <cell r="BU39" t="str">
            <v>0001</v>
          </cell>
        </row>
        <row r="40">
          <cell r="AZ40">
            <v>1500</v>
          </cell>
          <cell r="BA40" t="str">
            <v>+</v>
          </cell>
          <cell r="BB40" t="str">
            <v>019</v>
          </cell>
          <cell r="BC40" t="str">
            <v>D1041000</v>
          </cell>
          <cell r="BD40" t="str">
            <v>87 B   Gasfilter</v>
          </cell>
          <cell r="BE40" t="str">
            <v>BERL</v>
          </cell>
          <cell r="BF40" t="str">
            <v>E</v>
          </cell>
          <cell r="BG40"/>
          <cell r="BH40" t="str">
            <v>PD</v>
          </cell>
          <cell r="BI40"/>
          <cell r="BJ40">
            <v>4.2</v>
          </cell>
          <cell r="BK40"/>
          <cell r="BL40">
            <v>1</v>
          </cell>
          <cell r="BM40">
            <v>3788</v>
          </cell>
          <cell r="BN40" t="str">
            <v>ST</v>
          </cell>
          <cell r="BO40">
            <v>4.3899999999999997</v>
          </cell>
          <cell r="BP40"/>
          <cell r="BQ40" t="str">
            <v>000050001600000080</v>
          </cell>
          <cell r="BR40" t="str">
            <v>FERT</v>
          </cell>
          <cell r="BS40" t="str">
            <v>AUER_SDIV</v>
          </cell>
          <cell r="BT40"/>
          <cell r="BU40" t="str">
            <v>0001</v>
          </cell>
        </row>
        <row r="41">
          <cell r="AZ41">
            <v>1600</v>
          </cell>
          <cell r="BA41" t="str">
            <v>+</v>
          </cell>
          <cell r="BB41" t="str">
            <v>019</v>
          </cell>
          <cell r="BC41" t="str">
            <v>D1070000</v>
          </cell>
          <cell r="BD41" t="str">
            <v>89 B/St   Kombifilter</v>
          </cell>
          <cell r="BE41" t="str">
            <v>BERL</v>
          </cell>
          <cell r="BF41" t="str">
            <v>E</v>
          </cell>
          <cell r="BG41"/>
          <cell r="BH41" t="str">
            <v>PD</v>
          </cell>
          <cell r="BI41"/>
          <cell r="BJ41">
            <v>5.09</v>
          </cell>
          <cell r="BK41"/>
          <cell r="BL41">
            <v>1</v>
          </cell>
          <cell r="BM41">
            <v>9614</v>
          </cell>
          <cell r="BN41" t="str">
            <v>ST</v>
          </cell>
          <cell r="BO41">
            <v>5.07</v>
          </cell>
          <cell r="BP41"/>
          <cell r="BQ41" t="str">
            <v>000050001600000081</v>
          </cell>
          <cell r="BR41" t="str">
            <v>FERT</v>
          </cell>
          <cell r="BS41" t="str">
            <v>AUER_SDIV</v>
          </cell>
          <cell r="BT41"/>
          <cell r="BU41" t="str">
            <v>0001</v>
          </cell>
        </row>
        <row r="42">
          <cell r="AZ42">
            <v>1700</v>
          </cell>
          <cell r="BA42" t="str">
            <v>+</v>
          </cell>
          <cell r="BB42" t="str">
            <v>019</v>
          </cell>
          <cell r="BC42" t="str">
            <v>D1070707</v>
          </cell>
          <cell r="BD42" t="str">
            <v>89 ABEK2 Hg/St   Kombifilter</v>
          </cell>
          <cell r="BE42" t="str">
            <v>BERL</v>
          </cell>
          <cell r="BF42" t="str">
            <v>E</v>
          </cell>
          <cell r="BG42"/>
          <cell r="BH42" t="str">
            <v>PD</v>
          </cell>
          <cell r="BI42"/>
          <cell r="BJ42">
            <v>6.02</v>
          </cell>
          <cell r="BK42"/>
          <cell r="BL42">
            <v>1</v>
          </cell>
          <cell r="BM42">
            <v>3451</v>
          </cell>
          <cell r="BN42" t="str">
            <v>ST</v>
          </cell>
          <cell r="BO42">
            <v>6.08</v>
          </cell>
          <cell r="BP42"/>
          <cell r="BQ42" t="str">
            <v>000050001600000081</v>
          </cell>
          <cell r="BR42" t="str">
            <v>FERT</v>
          </cell>
          <cell r="BS42" t="str">
            <v>AUER_SDIV</v>
          </cell>
          <cell r="BT42" t="str">
            <v>092</v>
          </cell>
          <cell r="BU42" t="str">
            <v>0001</v>
          </cell>
        </row>
        <row r="43">
          <cell r="AZ43">
            <v>1800</v>
          </cell>
          <cell r="BA43" t="str">
            <v>+</v>
          </cell>
          <cell r="BB43" t="str">
            <v>019</v>
          </cell>
          <cell r="BC43" t="str">
            <v>D2055790</v>
          </cell>
          <cell r="BD43" t="str">
            <v>3S Basis Plus   Vollmaske</v>
          </cell>
          <cell r="BE43" t="str">
            <v>BERL</v>
          </cell>
          <cell r="BF43" t="str">
            <v>E</v>
          </cell>
          <cell r="BG43"/>
          <cell r="BH43" t="str">
            <v>PD</v>
          </cell>
          <cell r="BI43"/>
          <cell r="BJ43">
            <v>20</v>
          </cell>
          <cell r="BK43"/>
          <cell r="BL43">
            <v>1</v>
          </cell>
          <cell r="BM43">
            <v>1644</v>
          </cell>
          <cell r="BN43" t="str">
            <v>ST</v>
          </cell>
          <cell r="BO43">
            <v>21.21</v>
          </cell>
          <cell r="BP43"/>
          <cell r="BQ43" t="str">
            <v>000050000500000356</v>
          </cell>
          <cell r="BR43" t="str">
            <v>FERT</v>
          </cell>
          <cell r="BS43" t="str">
            <v>AUER_SDIV</v>
          </cell>
          <cell r="BT43"/>
          <cell r="BU43" t="str">
            <v>0001</v>
          </cell>
        </row>
        <row r="44">
          <cell r="AZ44">
            <v>1900</v>
          </cell>
          <cell r="BA44" t="str">
            <v>+</v>
          </cell>
          <cell r="BB44" t="str">
            <v>023</v>
          </cell>
          <cell r="BC44" t="str">
            <v>10070749</v>
          </cell>
          <cell r="BD44" t="str">
            <v>ALTAIR, H2S 10/15 ppm</v>
          </cell>
          <cell r="BE44" t="str">
            <v>BERL</v>
          </cell>
          <cell r="BF44" t="str">
            <v>F</v>
          </cell>
          <cell r="BG44"/>
          <cell r="BH44" t="str">
            <v>PD</v>
          </cell>
          <cell r="BI44"/>
          <cell r="BJ44">
            <v>63.52</v>
          </cell>
          <cell r="BK44"/>
          <cell r="BL44">
            <v>1</v>
          </cell>
          <cell r="BM44">
            <v>0</v>
          </cell>
          <cell r="BN44" t="str">
            <v>ST</v>
          </cell>
          <cell r="BO44">
            <v>63.52</v>
          </cell>
          <cell r="BP44"/>
          <cell r="BQ44" t="str">
            <v>0000800002</v>
          </cell>
          <cell r="BR44" t="str">
            <v>FERT</v>
          </cell>
          <cell r="BS44" t="str">
            <v>AUER_SDIV</v>
          </cell>
          <cell r="BT44" t="str">
            <v>085</v>
          </cell>
          <cell r="BU44" t="str">
            <v>0001</v>
          </cell>
        </row>
        <row r="45">
          <cell r="AZ45">
            <v>2000</v>
          </cell>
          <cell r="BA45" t="str">
            <v>+</v>
          </cell>
          <cell r="BB45" t="str">
            <v>023</v>
          </cell>
          <cell r="BC45" t="str">
            <v>10071334</v>
          </cell>
          <cell r="BD45" t="str">
            <v>ALTAIR, CO 30/60 ppm</v>
          </cell>
          <cell r="BE45" t="str">
            <v>BERL</v>
          </cell>
          <cell r="BF45" t="str">
            <v>F</v>
          </cell>
          <cell r="BG45"/>
          <cell r="BH45" t="str">
            <v>PD</v>
          </cell>
          <cell r="BI45"/>
          <cell r="BJ45">
            <v>64.84</v>
          </cell>
          <cell r="BK45"/>
          <cell r="BL45">
            <v>1</v>
          </cell>
          <cell r="BM45">
            <v>2</v>
          </cell>
          <cell r="BN45" t="str">
            <v>ST</v>
          </cell>
          <cell r="BO45">
            <v>64.84</v>
          </cell>
          <cell r="BP45"/>
          <cell r="BQ45" t="str">
            <v>0000800002</v>
          </cell>
          <cell r="BR45" t="str">
            <v>FERT</v>
          </cell>
          <cell r="BS45" t="str">
            <v>AUER_IDIV</v>
          </cell>
          <cell r="BT45" t="str">
            <v>085</v>
          </cell>
          <cell r="BU45" t="str">
            <v>0001</v>
          </cell>
        </row>
        <row r="46">
          <cell r="AZ46">
            <v>2100</v>
          </cell>
          <cell r="BA46" t="str">
            <v>+</v>
          </cell>
          <cell r="BB46" t="str">
            <v>023</v>
          </cell>
          <cell r="BC46" t="str">
            <v>10071364</v>
          </cell>
          <cell r="BD46" t="str">
            <v>ALTAIR, O2 19,5/18 Vol %</v>
          </cell>
          <cell r="BE46" t="str">
            <v>BERL</v>
          </cell>
          <cell r="BF46" t="str">
            <v>F</v>
          </cell>
          <cell r="BG46"/>
          <cell r="BH46" t="str">
            <v>PD</v>
          </cell>
          <cell r="BI46"/>
          <cell r="BJ46">
            <v>77.55</v>
          </cell>
          <cell r="BK46"/>
          <cell r="BL46">
            <v>1</v>
          </cell>
          <cell r="BM46">
            <v>11</v>
          </cell>
          <cell r="BN46" t="str">
            <v>ST</v>
          </cell>
          <cell r="BO46">
            <v>77.55</v>
          </cell>
          <cell r="BP46"/>
          <cell r="BQ46" t="str">
            <v>0000800002</v>
          </cell>
          <cell r="BR46" t="str">
            <v>FERT</v>
          </cell>
          <cell r="BS46" t="str">
            <v>AUER_SDIV</v>
          </cell>
          <cell r="BT46" t="str">
            <v>085</v>
          </cell>
          <cell r="BU46" t="str">
            <v>0001</v>
          </cell>
        </row>
        <row r="47">
          <cell r="AZ47">
            <v>2200</v>
          </cell>
          <cell r="BA47" t="str">
            <v>+</v>
          </cell>
          <cell r="BB47" t="str">
            <v>040</v>
          </cell>
          <cell r="BC47" t="str">
            <v>10002901</v>
          </cell>
          <cell r="BD47" t="str">
            <v>V-Gard Helmschale, rot</v>
          </cell>
          <cell r="BE47" t="str">
            <v>BERL</v>
          </cell>
          <cell r="BF47" t="str">
            <v>F</v>
          </cell>
          <cell r="BG47"/>
          <cell r="BH47" t="str">
            <v>PD</v>
          </cell>
          <cell r="BI47"/>
          <cell r="BJ47">
            <v>1.48</v>
          </cell>
          <cell r="BK47"/>
          <cell r="BL47">
            <v>1</v>
          </cell>
          <cell r="BM47">
            <v>2167</v>
          </cell>
          <cell r="BN47" t="str">
            <v>ST</v>
          </cell>
          <cell r="BO47">
            <v>1.38</v>
          </cell>
          <cell r="BP47"/>
          <cell r="BQ47" t="str">
            <v>00006</v>
          </cell>
          <cell r="BR47" t="str">
            <v>HALB</v>
          </cell>
          <cell r="BS47" t="str">
            <v>AUER_SDIV</v>
          </cell>
          <cell r="BT47" t="str">
            <v>089</v>
          </cell>
          <cell r="BU47" t="str">
            <v>01</v>
          </cell>
        </row>
        <row r="48">
          <cell r="AZ48">
            <v>2300</v>
          </cell>
          <cell r="BA48" t="str">
            <v>+</v>
          </cell>
          <cell r="BB48" t="str">
            <v>040</v>
          </cell>
          <cell r="BC48" t="str">
            <v>10011347</v>
          </cell>
          <cell r="BD48" t="str">
            <v>P2  Partikelfilter (20 ST/Pkg.)</v>
          </cell>
          <cell r="BE48" t="str">
            <v>BERL</v>
          </cell>
          <cell r="BF48" t="str">
            <v>F</v>
          </cell>
          <cell r="BG48"/>
          <cell r="BH48" t="str">
            <v>PD</v>
          </cell>
          <cell r="BI48"/>
          <cell r="BJ48">
            <v>14.57</v>
          </cell>
          <cell r="BK48"/>
          <cell r="BL48">
            <v>1</v>
          </cell>
          <cell r="BM48">
            <v>792</v>
          </cell>
          <cell r="BN48" t="str">
            <v>ST</v>
          </cell>
          <cell r="BO48">
            <v>14.11</v>
          </cell>
          <cell r="BP48"/>
          <cell r="BQ48" t="str">
            <v>0001000002</v>
          </cell>
          <cell r="BR48" t="str">
            <v>HALB</v>
          </cell>
          <cell r="BS48" t="str">
            <v>AUER_SDIV</v>
          </cell>
          <cell r="BT48" t="str">
            <v>089</v>
          </cell>
          <cell r="BU48" t="str">
            <v>0001</v>
          </cell>
        </row>
        <row r="49">
          <cell r="AZ49">
            <v>2400</v>
          </cell>
          <cell r="BA49" t="str">
            <v>+</v>
          </cell>
          <cell r="BB49" t="str">
            <v>040</v>
          </cell>
          <cell r="BC49" t="str">
            <v>10015770</v>
          </cell>
          <cell r="BD49" t="str">
            <v>Advantage 200LS Farbspritzer Set</v>
          </cell>
          <cell r="BE49" t="str">
            <v>BERL</v>
          </cell>
          <cell r="BF49" t="str">
            <v>F</v>
          </cell>
          <cell r="BG49"/>
          <cell r="BH49" t="str">
            <v>PD</v>
          </cell>
          <cell r="BI49"/>
          <cell r="BJ49">
            <v>10.9</v>
          </cell>
          <cell r="BK49"/>
          <cell r="BL49">
            <v>1</v>
          </cell>
          <cell r="BM49">
            <v>59</v>
          </cell>
          <cell r="BN49" t="str">
            <v>ST</v>
          </cell>
          <cell r="BO49">
            <v>9.23</v>
          </cell>
          <cell r="BP49"/>
          <cell r="BQ49" t="str">
            <v>000050001800000126</v>
          </cell>
          <cell r="BR49" t="str">
            <v>FERT</v>
          </cell>
          <cell r="BS49" t="str">
            <v>AUER_SDIV</v>
          </cell>
          <cell r="BT49" t="str">
            <v>089</v>
          </cell>
          <cell r="BU49" t="str">
            <v>3005</v>
          </cell>
        </row>
        <row r="50">
          <cell r="AZ50">
            <v>2500</v>
          </cell>
          <cell r="BA50" t="str">
            <v>+</v>
          </cell>
          <cell r="BB50" t="str">
            <v>040</v>
          </cell>
          <cell r="BC50" t="str">
            <v>10024508</v>
          </cell>
          <cell r="BD50" t="str">
            <v>Arctic Schutzhandschuhe, Größe 10</v>
          </cell>
          <cell r="BE50" t="str">
            <v>BERL</v>
          </cell>
          <cell r="BF50" t="str">
            <v>F</v>
          </cell>
          <cell r="BG50"/>
          <cell r="BH50" t="str">
            <v>PD</v>
          </cell>
          <cell r="BI50"/>
          <cell r="BJ50">
            <v>3.28</v>
          </cell>
          <cell r="BK50"/>
          <cell r="BL50">
            <v>1</v>
          </cell>
          <cell r="BM50">
            <v>6879</v>
          </cell>
          <cell r="BN50" t="str">
            <v>PAA</v>
          </cell>
          <cell r="BO50">
            <v>3.28</v>
          </cell>
          <cell r="BP50"/>
          <cell r="BQ50" t="str">
            <v>0002900004</v>
          </cell>
          <cell r="BR50" t="str">
            <v>HAWA</v>
          </cell>
          <cell r="BS50" t="str">
            <v>AUER_SDIV</v>
          </cell>
          <cell r="BT50" t="str">
            <v>089</v>
          </cell>
          <cell r="BU50" t="str">
            <v>01</v>
          </cell>
        </row>
        <row r="51">
          <cell r="AZ51">
            <v>2600</v>
          </cell>
          <cell r="BA51" t="str">
            <v>+</v>
          </cell>
          <cell r="BB51" t="str">
            <v>040</v>
          </cell>
          <cell r="BC51" t="str">
            <v>10024509</v>
          </cell>
          <cell r="BD51" t="str">
            <v>Arctic Schutzhandschuhe, Größe 8</v>
          </cell>
          <cell r="BE51" t="str">
            <v>BERL</v>
          </cell>
          <cell r="BF51" t="str">
            <v>F</v>
          </cell>
          <cell r="BG51"/>
          <cell r="BH51" t="str">
            <v>PD</v>
          </cell>
          <cell r="BI51"/>
          <cell r="BJ51">
            <v>3.08</v>
          </cell>
          <cell r="BK51"/>
          <cell r="BL51">
            <v>1</v>
          </cell>
          <cell r="BM51">
            <v>1959</v>
          </cell>
          <cell r="BN51" t="str">
            <v>PAA</v>
          </cell>
          <cell r="BO51">
            <v>3.08</v>
          </cell>
          <cell r="BP51"/>
          <cell r="BQ51" t="str">
            <v>0002900004</v>
          </cell>
          <cell r="BR51" t="str">
            <v>HAWA</v>
          </cell>
          <cell r="BS51" t="str">
            <v>AUER_SDIV</v>
          </cell>
          <cell r="BT51" t="str">
            <v>089</v>
          </cell>
          <cell r="BU51" t="str">
            <v>01</v>
          </cell>
        </row>
        <row r="52">
          <cell r="AZ52">
            <v>2700</v>
          </cell>
          <cell r="BA52" t="str">
            <v>+</v>
          </cell>
          <cell r="BB52" t="str">
            <v>040</v>
          </cell>
          <cell r="BC52" t="str">
            <v>10026716</v>
          </cell>
          <cell r="BD52" t="str">
            <v>Affinity FR-V  FFP2D  15 St/Pkg</v>
          </cell>
          <cell r="BE52" t="str">
            <v>BERL</v>
          </cell>
          <cell r="BF52" t="str">
            <v>F</v>
          </cell>
          <cell r="BG52"/>
          <cell r="BH52" t="str">
            <v>PD</v>
          </cell>
          <cell r="BI52"/>
          <cell r="BJ52">
            <v>9.15</v>
          </cell>
          <cell r="BK52"/>
          <cell r="BL52">
            <v>1</v>
          </cell>
          <cell r="BM52">
            <v>8881</v>
          </cell>
          <cell r="BN52" t="str">
            <v>PKG</v>
          </cell>
          <cell r="BO52">
            <v>9.23</v>
          </cell>
          <cell r="BP52"/>
          <cell r="BQ52" t="str">
            <v>00028</v>
          </cell>
          <cell r="BR52" t="str">
            <v>HAWA</v>
          </cell>
          <cell r="BS52" t="str">
            <v>AUER_SDIV</v>
          </cell>
          <cell r="BT52" t="str">
            <v>089</v>
          </cell>
          <cell r="BU52" t="str">
            <v>9800</v>
          </cell>
        </row>
        <row r="53">
          <cell r="AZ53">
            <v>2800</v>
          </cell>
          <cell r="BA53" t="str">
            <v>+</v>
          </cell>
          <cell r="BB53" t="str">
            <v>040</v>
          </cell>
          <cell r="BC53" t="str">
            <v>10035770</v>
          </cell>
          <cell r="BD53" t="str">
            <v>Affinity FR FFP2D  15 St/ Pkg</v>
          </cell>
          <cell r="BE53" t="str">
            <v>BERL</v>
          </cell>
          <cell r="BF53" t="str">
            <v>F</v>
          </cell>
          <cell r="BG53"/>
          <cell r="BH53" t="str">
            <v>PD</v>
          </cell>
          <cell r="BI53"/>
          <cell r="BJ53">
            <v>7.2</v>
          </cell>
          <cell r="BK53"/>
          <cell r="BL53">
            <v>1</v>
          </cell>
          <cell r="BM53">
            <v>22896</v>
          </cell>
          <cell r="BN53" t="str">
            <v>PKG</v>
          </cell>
          <cell r="BO53">
            <v>7.23</v>
          </cell>
          <cell r="BP53"/>
          <cell r="BQ53" t="str">
            <v>000280000800000362</v>
          </cell>
          <cell r="BR53" t="str">
            <v>HAWA</v>
          </cell>
          <cell r="BS53" t="str">
            <v>AUER_SDIV</v>
          </cell>
          <cell r="BT53" t="str">
            <v>089</v>
          </cell>
          <cell r="BU53" t="str">
            <v>9800</v>
          </cell>
        </row>
        <row r="54">
          <cell r="AZ54">
            <v>2900</v>
          </cell>
          <cell r="BA54" t="str">
            <v>+</v>
          </cell>
          <cell r="BB54" t="str">
            <v>040</v>
          </cell>
          <cell r="BC54" t="str">
            <v>10035772</v>
          </cell>
          <cell r="BD54" t="str">
            <v>Affinity FR-V  FFP3D   15 St./Pkg.</v>
          </cell>
          <cell r="BE54" t="str">
            <v>BERL</v>
          </cell>
          <cell r="BF54" t="str">
            <v>F</v>
          </cell>
          <cell r="BG54"/>
          <cell r="BH54" t="str">
            <v>PD</v>
          </cell>
          <cell r="BI54"/>
          <cell r="BJ54">
            <v>21.6</v>
          </cell>
          <cell r="BK54"/>
          <cell r="BL54">
            <v>1</v>
          </cell>
          <cell r="BM54">
            <v>16728</v>
          </cell>
          <cell r="BN54" t="str">
            <v>PKG</v>
          </cell>
          <cell r="BO54">
            <v>21.99</v>
          </cell>
          <cell r="BP54"/>
          <cell r="BQ54" t="str">
            <v>000280000800000362</v>
          </cell>
          <cell r="BR54" t="str">
            <v>HAWA</v>
          </cell>
          <cell r="BS54" t="str">
            <v>AUER_SDIV</v>
          </cell>
          <cell r="BT54" t="str">
            <v>089</v>
          </cell>
          <cell r="BU54" t="str">
            <v>9800</v>
          </cell>
        </row>
        <row r="55">
          <cell r="AZ55">
            <v>3000</v>
          </cell>
          <cell r="BA55" t="str">
            <v>+</v>
          </cell>
          <cell r="BB55" t="str">
            <v>040</v>
          </cell>
          <cell r="BC55" t="str">
            <v>10042750</v>
          </cell>
          <cell r="BD55" t="str">
            <v>Affinity Plus FFP1D,  10St/Pkg</v>
          </cell>
          <cell r="BE55" t="str">
            <v>BERL</v>
          </cell>
          <cell r="BF55" t="str">
            <v>F</v>
          </cell>
          <cell r="BG55"/>
          <cell r="BH55" t="str">
            <v>PD</v>
          </cell>
          <cell r="BI55"/>
          <cell r="BJ55">
            <v>3.3</v>
          </cell>
          <cell r="BK55"/>
          <cell r="BL55">
            <v>1</v>
          </cell>
          <cell r="BM55">
            <v>3962</v>
          </cell>
          <cell r="BN55" t="str">
            <v>PKG</v>
          </cell>
          <cell r="BO55">
            <v>3.28</v>
          </cell>
          <cell r="BP55"/>
          <cell r="BQ55" t="str">
            <v>000280000800000362</v>
          </cell>
          <cell r="BR55" t="str">
            <v>HAWA</v>
          </cell>
          <cell r="BS55" t="str">
            <v>AUER_SDIV</v>
          </cell>
          <cell r="BT55" t="str">
            <v>089</v>
          </cell>
          <cell r="BU55" t="str">
            <v>9800</v>
          </cell>
        </row>
        <row r="56">
          <cell r="AZ56">
            <v>3100</v>
          </cell>
          <cell r="BA56" t="str">
            <v>+</v>
          </cell>
          <cell r="BB56" t="str">
            <v>040</v>
          </cell>
          <cell r="BC56" t="str">
            <v>10042752</v>
          </cell>
          <cell r="BD56" t="str">
            <v>Affinity Plus FFP2D, 10 St/Pkg</v>
          </cell>
          <cell r="BE56" t="str">
            <v>BERL</v>
          </cell>
          <cell r="BF56" t="str">
            <v>F</v>
          </cell>
          <cell r="BG56"/>
          <cell r="BH56" t="str">
            <v>PD</v>
          </cell>
          <cell r="BI56"/>
          <cell r="BJ56">
            <v>5</v>
          </cell>
          <cell r="BK56"/>
          <cell r="BL56">
            <v>1</v>
          </cell>
          <cell r="BM56">
            <v>3922</v>
          </cell>
          <cell r="BN56" t="str">
            <v>PKG</v>
          </cell>
          <cell r="BO56">
            <v>5.0199999999999996</v>
          </cell>
          <cell r="BP56"/>
          <cell r="BQ56" t="str">
            <v>000280000800000362</v>
          </cell>
          <cell r="BR56" t="str">
            <v>HAWA</v>
          </cell>
          <cell r="BS56" t="str">
            <v>AUER_SDIV</v>
          </cell>
          <cell r="BT56" t="str">
            <v>089</v>
          </cell>
          <cell r="BU56" t="str">
            <v>9800</v>
          </cell>
        </row>
        <row r="57">
          <cell r="AZ57">
            <v>3200</v>
          </cell>
          <cell r="BA57" t="str">
            <v>+</v>
          </cell>
          <cell r="BB57" t="str">
            <v>040</v>
          </cell>
          <cell r="BC57" t="str">
            <v>10042753</v>
          </cell>
          <cell r="BD57" t="str">
            <v>Affinity Plus-V FFP2D, 10 St/Pkg</v>
          </cell>
          <cell r="BE57" t="str">
            <v>BERL</v>
          </cell>
          <cell r="BF57" t="str">
            <v>F</v>
          </cell>
          <cell r="BG57"/>
          <cell r="BH57" t="str">
            <v>PD</v>
          </cell>
          <cell r="BI57"/>
          <cell r="BJ57">
            <v>6.3</v>
          </cell>
          <cell r="BK57"/>
          <cell r="BL57">
            <v>1</v>
          </cell>
          <cell r="BM57">
            <v>5634</v>
          </cell>
          <cell r="BN57" t="str">
            <v>PKG</v>
          </cell>
          <cell r="BO57">
            <v>6.36</v>
          </cell>
          <cell r="BP57"/>
          <cell r="BQ57" t="str">
            <v>000280000800000362</v>
          </cell>
          <cell r="BR57" t="str">
            <v>HAWA</v>
          </cell>
          <cell r="BS57" t="str">
            <v>AUER_SDIV</v>
          </cell>
          <cell r="BT57" t="str">
            <v>089</v>
          </cell>
          <cell r="BU57" t="str">
            <v>9800</v>
          </cell>
        </row>
        <row r="58">
          <cell r="AZ58">
            <v>3300</v>
          </cell>
          <cell r="BA58" t="str">
            <v>+</v>
          </cell>
          <cell r="BB58" t="str">
            <v>040</v>
          </cell>
          <cell r="BC58" t="str">
            <v>10045516</v>
          </cell>
          <cell r="BD58" t="str">
            <v>Perspecta 9000, klar</v>
          </cell>
          <cell r="BE58" t="str">
            <v>BERL</v>
          </cell>
          <cell r="BF58" t="str">
            <v>F</v>
          </cell>
          <cell r="BG58"/>
          <cell r="BH58" t="str">
            <v>PD</v>
          </cell>
          <cell r="BI58"/>
          <cell r="BJ58">
            <v>8.2100000000000009</v>
          </cell>
          <cell r="BK58"/>
          <cell r="BL58">
            <v>1</v>
          </cell>
          <cell r="BM58">
            <v>588</v>
          </cell>
          <cell r="BN58" t="str">
            <v>PKG</v>
          </cell>
          <cell r="BO58">
            <v>8.2799999999999994</v>
          </cell>
          <cell r="BP58"/>
          <cell r="BQ58" t="str">
            <v>000030000500000353</v>
          </cell>
          <cell r="BR58" t="str">
            <v>HAWA</v>
          </cell>
          <cell r="BS58" t="str">
            <v>AUER_SDIV</v>
          </cell>
          <cell r="BT58" t="str">
            <v>089</v>
          </cell>
          <cell r="BU58" t="str">
            <v>9800</v>
          </cell>
        </row>
        <row r="59">
          <cell r="AZ59">
            <v>3400</v>
          </cell>
          <cell r="BA59" t="str">
            <v>+</v>
          </cell>
          <cell r="BB59" t="str">
            <v>040</v>
          </cell>
          <cell r="BC59" t="str">
            <v>10045517</v>
          </cell>
          <cell r="BD59" t="str">
            <v>Perspecta 9000, Antibeschlag, klar</v>
          </cell>
          <cell r="BE59" t="str">
            <v>BERL</v>
          </cell>
          <cell r="BF59" t="str">
            <v>F</v>
          </cell>
          <cell r="BG59"/>
          <cell r="BH59" t="str">
            <v>PD</v>
          </cell>
          <cell r="BI59"/>
          <cell r="BJ59">
            <v>11.4</v>
          </cell>
          <cell r="BK59"/>
          <cell r="BL59">
            <v>1</v>
          </cell>
          <cell r="BM59">
            <v>910</v>
          </cell>
          <cell r="BN59" t="str">
            <v>PKG</v>
          </cell>
          <cell r="BO59">
            <v>11.35</v>
          </cell>
          <cell r="BP59"/>
          <cell r="BQ59" t="str">
            <v>000030000500000353</v>
          </cell>
          <cell r="BR59" t="str">
            <v>HAWA</v>
          </cell>
          <cell r="BS59" t="str">
            <v>AUER_SDIV</v>
          </cell>
          <cell r="BT59" t="str">
            <v>089</v>
          </cell>
          <cell r="BU59" t="str">
            <v>9800</v>
          </cell>
        </row>
        <row r="60">
          <cell r="AZ60">
            <v>3500</v>
          </cell>
          <cell r="BA60" t="str">
            <v>+</v>
          </cell>
          <cell r="BB60" t="str">
            <v>040</v>
          </cell>
          <cell r="BC60" t="str">
            <v>10045518</v>
          </cell>
          <cell r="BD60" t="str">
            <v>Perspecta 9000, Antibeschlag, getönt</v>
          </cell>
          <cell r="BE60" t="str">
            <v>BERL</v>
          </cell>
          <cell r="BF60" t="str">
            <v>F</v>
          </cell>
          <cell r="BG60"/>
          <cell r="BH60" t="str">
            <v>PD</v>
          </cell>
          <cell r="BI60"/>
          <cell r="BJ60">
            <v>11.4</v>
          </cell>
          <cell r="BK60"/>
          <cell r="BL60">
            <v>1</v>
          </cell>
          <cell r="BM60">
            <v>634</v>
          </cell>
          <cell r="BN60" t="str">
            <v>PKG</v>
          </cell>
          <cell r="BO60">
            <v>11.35</v>
          </cell>
          <cell r="BP60"/>
          <cell r="BQ60" t="str">
            <v>000030000500000353</v>
          </cell>
          <cell r="BR60" t="str">
            <v>HAWA</v>
          </cell>
          <cell r="BS60" t="str">
            <v>AUER_SDIV</v>
          </cell>
          <cell r="BT60" t="str">
            <v>089</v>
          </cell>
          <cell r="BU60" t="str">
            <v>9800</v>
          </cell>
        </row>
        <row r="61">
          <cell r="AZ61">
            <v>3600</v>
          </cell>
          <cell r="BA61" t="str">
            <v>+</v>
          </cell>
          <cell r="BB61" t="str">
            <v>040</v>
          </cell>
          <cell r="BC61" t="str">
            <v>10045519</v>
          </cell>
          <cell r="BD61" t="str">
            <v>Perspecta 9000, Antibeschlag, gelb</v>
          </cell>
          <cell r="BE61" t="str">
            <v>BERL</v>
          </cell>
          <cell r="BF61" t="str">
            <v>F</v>
          </cell>
          <cell r="BG61"/>
          <cell r="BH61" t="str">
            <v>PD</v>
          </cell>
          <cell r="BI61"/>
          <cell r="BJ61">
            <v>11.4</v>
          </cell>
          <cell r="BK61"/>
          <cell r="BL61">
            <v>1</v>
          </cell>
          <cell r="BM61">
            <v>395</v>
          </cell>
          <cell r="BN61" t="str">
            <v>PKG</v>
          </cell>
          <cell r="BO61">
            <v>11.35</v>
          </cell>
          <cell r="BP61"/>
          <cell r="BQ61" t="str">
            <v>000030000500000353</v>
          </cell>
          <cell r="BR61" t="str">
            <v>HAWA</v>
          </cell>
          <cell r="BS61" t="str">
            <v>AUER_SDIV</v>
          </cell>
          <cell r="BT61" t="str">
            <v>089</v>
          </cell>
          <cell r="BU61" t="str">
            <v>9800</v>
          </cell>
        </row>
        <row r="62">
          <cell r="AZ62">
            <v>3700</v>
          </cell>
          <cell r="BA62" t="str">
            <v>+</v>
          </cell>
          <cell r="BB62" t="str">
            <v>040</v>
          </cell>
          <cell r="BC62" t="str">
            <v>10045640</v>
          </cell>
          <cell r="BD62" t="str">
            <v>Perspecta 9000, blau verspiegelt</v>
          </cell>
          <cell r="BE62" t="str">
            <v>BERL</v>
          </cell>
          <cell r="BF62" t="str">
            <v>F</v>
          </cell>
          <cell r="BG62"/>
          <cell r="BH62" t="str">
            <v>PD</v>
          </cell>
          <cell r="BI62"/>
          <cell r="BJ62">
            <v>11.4</v>
          </cell>
          <cell r="BK62"/>
          <cell r="BL62">
            <v>1</v>
          </cell>
          <cell r="BM62">
            <v>722</v>
          </cell>
          <cell r="BN62" t="str">
            <v>PKG</v>
          </cell>
          <cell r="BO62">
            <v>11.35</v>
          </cell>
          <cell r="BP62"/>
          <cell r="BQ62" t="str">
            <v>000030000500000353</v>
          </cell>
          <cell r="BR62" t="str">
            <v>HAWA</v>
          </cell>
          <cell r="BS62" t="str">
            <v>AUER_SDIV</v>
          </cell>
          <cell r="BT62" t="str">
            <v>089</v>
          </cell>
          <cell r="BU62" t="str">
            <v>9800</v>
          </cell>
        </row>
        <row r="63">
          <cell r="AZ63">
            <v>3800</v>
          </cell>
          <cell r="BA63" t="str">
            <v>+</v>
          </cell>
          <cell r="BB63" t="str">
            <v>040</v>
          </cell>
          <cell r="BC63" t="str">
            <v>10045641</v>
          </cell>
          <cell r="BD63" t="str">
            <v>Perspecta 010, klar</v>
          </cell>
          <cell r="BE63" t="str">
            <v>BERL</v>
          </cell>
          <cell r="BF63" t="str">
            <v>F</v>
          </cell>
          <cell r="BG63"/>
          <cell r="BH63" t="str">
            <v>PD</v>
          </cell>
          <cell r="BI63"/>
          <cell r="BJ63">
            <v>14.19</v>
          </cell>
          <cell r="BK63"/>
          <cell r="BL63">
            <v>1</v>
          </cell>
          <cell r="BM63">
            <v>480</v>
          </cell>
          <cell r="BN63" t="str">
            <v>PKG</v>
          </cell>
          <cell r="BO63">
            <v>14.31</v>
          </cell>
          <cell r="BP63"/>
          <cell r="BQ63" t="str">
            <v>000030000500000353</v>
          </cell>
          <cell r="BR63" t="str">
            <v>HAWA</v>
          </cell>
          <cell r="BS63" t="str">
            <v>AUER_SDIV</v>
          </cell>
          <cell r="BT63" t="str">
            <v>089</v>
          </cell>
          <cell r="BU63" t="str">
            <v>9800</v>
          </cell>
        </row>
        <row r="64">
          <cell r="AZ64">
            <v>3900</v>
          </cell>
          <cell r="BA64" t="str">
            <v>+</v>
          </cell>
          <cell r="BB64" t="str">
            <v>040</v>
          </cell>
          <cell r="BC64" t="str">
            <v>10045642</v>
          </cell>
          <cell r="BD64" t="str">
            <v>Perspecta 010, Antibeschlag, klar</v>
          </cell>
          <cell r="BE64" t="str">
            <v>BERL</v>
          </cell>
          <cell r="BF64" t="str">
            <v>F</v>
          </cell>
          <cell r="BG64"/>
          <cell r="BH64" t="str">
            <v>PD</v>
          </cell>
          <cell r="BI64"/>
          <cell r="BJ64">
            <v>17.23</v>
          </cell>
          <cell r="BK64"/>
          <cell r="BL64">
            <v>1</v>
          </cell>
          <cell r="BM64">
            <v>474</v>
          </cell>
          <cell r="BN64" t="str">
            <v>PKG</v>
          </cell>
          <cell r="BO64">
            <v>17.38</v>
          </cell>
          <cell r="BP64"/>
          <cell r="BQ64" t="str">
            <v>000030000500000353</v>
          </cell>
          <cell r="BR64" t="str">
            <v>HAWA</v>
          </cell>
          <cell r="BS64" t="str">
            <v>AUER_SDIV</v>
          </cell>
          <cell r="BT64" t="str">
            <v>089</v>
          </cell>
          <cell r="BU64" t="str">
            <v>9800</v>
          </cell>
        </row>
        <row r="65">
          <cell r="AZ65">
            <v>4000</v>
          </cell>
          <cell r="BA65" t="str">
            <v>+</v>
          </cell>
          <cell r="BB65" t="str">
            <v>040</v>
          </cell>
          <cell r="BC65" t="str">
            <v>10045643</v>
          </cell>
          <cell r="BD65" t="str">
            <v>Perspecta 010, Antibeschlag, gelb</v>
          </cell>
          <cell r="BE65" t="str">
            <v>BERL</v>
          </cell>
          <cell r="BF65" t="str">
            <v>F</v>
          </cell>
          <cell r="BG65"/>
          <cell r="BH65" t="str">
            <v>PD</v>
          </cell>
          <cell r="BI65"/>
          <cell r="BJ65">
            <v>17.23</v>
          </cell>
          <cell r="BK65"/>
          <cell r="BL65">
            <v>1</v>
          </cell>
          <cell r="BM65">
            <v>510</v>
          </cell>
          <cell r="BN65" t="str">
            <v>PKG</v>
          </cell>
          <cell r="BO65">
            <v>17.38</v>
          </cell>
          <cell r="BP65"/>
          <cell r="BQ65" t="str">
            <v>000030000500000353</v>
          </cell>
          <cell r="BR65" t="str">
            <v>HAWA</v>
          </cell>
          <cell r="BS65" t="str">
            <v>AUER_SDIV</v>
          </cell>
          <cell r="BT65" t="str">
            <v>089</v>
          </cell>
          <cell r="BU65" t="str">
            <v>9800</v>
          </cell>
        </row>
        <row r="66">
          <cell r="AZ66">
            <v>4100</v>
          </cell>
          <cell r="BA66" t="str">
            <v>+</v>
          </cell>
          <cell r="BB66" t="str">
            <v>040</v>
          </cell>
          <cell r="BC66" t="str">
            <v>10045644</v>
          </cell>
          <cell r="BD66" t="str">
            <v>Perspecta 010, Antibeschlag, getönt</v>
          </cell>
          <cell r="BE66" t="str">
            <v>BERL</v>
          </cell>
          <cell r="BF66" t="str">
            <v>F</v>
          </cell>
          <cell r="BG66"/>
          <cell r="BH66" t="str">
            <v>PD</v>
          </cell>
          <cell r="BI66"/>
          <cell r="BJ66">
            <v>17.23</v>
          </cell>
          <cell r="BK66"/>
          <cell r="BL66">
            <v>1</v>
          </cell>
          <cell r="BM66">
            <v>345</v>
          </cell>
          <cell r="BN66" t="str">
            <v>PKG</v>
          </cell>
          <cell r="BO66">
            <v>17.38</v>
          </cell>
          <cell r="BP66"/>
          <cell r="BQ66" t="str">
            <v>000030000500000353</v>
          </cell>
          <cell r="BR66" t="str">
            <v>HAWA</v>
          </cell>
          <cell r="BS66" t="str">
            <v>AUER_SDIV</v>
          </cell>
          <cell r="BT66" t="str">
            <v>089</v>
          </cell>
          <cell r="BU66" t="str">
            <v>9800</v>
          </cell>
        </row>
        <row r="67">
          <cell r="AZ67">
            <v>4200</v>
          </cell>
          <cell r="BA67" t="str">
            <v>+</v>
          </cell>
          <cell r="BB67" t="str">
            <v>040</v>
          </cell>
          <cell r="BC67" t="str">
            <v>10049558</v>
          </cell>
          <cell r="BD67" t="str">
            <v>OptimAir 3000A</v>
          </cell>
          <cell r="BE67" t="str">
            <v>BERL</v>
          </cell>
          <cell r="BF67" t="str">
            <v>F</v>
          </cell>
          <cell r="BG67" t="str">
            <v>30</v>
          </cell>
          <cell r="BH67" t="str">
            <v>PD</v>
          </cell>
          <cell r="BI67"/>
          <cell r="BJ67">
            <v>318.49</v>
          </cell>
          <cell r="BK67"/>
          <cell r="BL67">
            <v>1</v>
          </cell>
          <cell r="BM67">
            <v>26</v>
          </cell>
          <cell r="BN67" t="str">
            <v>ST</v>
          </cell>
          <cell r="BO67">
            <v>252.06</v>
          </cell>
          <cell r="BP67"/>
          <cell r="BQ67" t="str">
            <v>000100001000000092</v>
          </cell>
          <cell r="BR67" t="str">
            <v>HALB</v>
          </cell>
          <cell r="BS67" t="str">
            <v>AUER_SDIV</v>
          </cell>
          <cell r="BT67" t="str">
            <v>089</v>
          </cell>
          <cell r="BU67" t="str">
            <v>01</v>
          </cell>
        </row>
        <row r="68">
          <cell r="AZ68">
            <v>4300</v>
          </cell>
          <cell r="BA68" t="str">
            <v>+</v>
          </cell>
          <cell r="BB68" t="str">
            <v>040</v>
          </cell>
          <cell r="BC68" t="str">
            <v>10049560</v>
          </cell>
          <cell r="BD68" t="str">
            <v>OptiBat</v>
          </cell>
          <cell r="BE68" t="str">
            <v>BERL</v>
          </cell>
          <cell r="BF68" t="str">
            <v>F</v>
          </cell>
          <cell r="BG68"/>
          <cell r="BH68" t="str">
            <v>PD</v>
          </cell>
          <cell r="BI68"/>
          <cell r="BJ68">
            <v>51.29</v>
          </cell>
          <cell r="BK68"/>
          <cell r="BL68">
            <v>1</v>
          </cell>
          <cell r="BM68">
            <v>33</v>
          </cell>
          <cell r="BN68" t="str">
            <v>ST</v>
          </cell>
          <cell r="BO68">
            <v>50.4</v>
          </cell>
          <cell r="BP68"/>
          <cell r="BQ68" t="str">
            <v>000100001000000092</v>
          </cell>
          <cell r="BR68" t="str">
            <v>HAWA</v>
          </cell>
          <cell r="BS68" t="str">
            <v>AUER_SDIV</v>
          </cell>
          <cell r="BT68" t="str">
            <v>089</v>
          </cell>
          <cell r="BU68" t="str">
            <v>01</v>
          </cell>
        </row>
        <row r="69">
          <cell r="AZ69">
            <v>4400</v>
          </cell>
          <cell r="BA69" t="str">
            <v>+</v>
          </cell>
          <cell r="BB69" t="str">
            <v>040</v>
          </cell>
          <cell r="BC69" t="str">
            <v>10049631</v>
          </cell>
          <cell r="BD69" t="str">
            <v>OptimAir 3000 Schlauch, Haube</v>
          </cell>
          <cell r="BE69" t="str">
            <v>BERL</v>
          </cell>
          <cell r="BF69" t="str">
            <v>F</v>
          </cell>
          <cell r="BG69"/>
          <cell r="BH69" t="str">
            <v>PD</v>
          </cell>
          <cell r="BI69"/>
          <cell r="BJ69">
            <v>16.04</v>
          </cell>
          <cell r="BK69"/>
          <cell r="BL69">
            <v>1</v>
          </cell>
          <cell r="BM69">
            <v>183</v>
          </cell>
          <cell r="BN69" t="str">
            <v>ST</v>
          </cell>
          <cell r="BO69">
            <v>15.13</v>
          </cell>
          <cell r="BP69"/>
          <cell r="BQ69" t="str">
            <v>000100001000000092</v>
          </cell>
          <cell r="BR69" t="str">
            <v>HALB</v>
          </cell>
          <cell r="BS69" t="str">
            <v>AUER_SDIV</v>
          </cell>
          <cell r="BT69" t="str">
            <v>089</v>
          </cell>
          <cell r="BU69" t="str">
            <v>01</v>
          </cell>
        </row>
        <row r="70">
          <cell r="AZ70">
            <v>4500</v>
          </cell>
          <cell r="BA70" t="str">
            <v>+</v>
          </cell>
          <cell r="BB70" t="str">
            <v>040</v>
          </cell>
          <cell r="BC70" t="str">
            <v>10049638</v>
          </cell>
          <cell r="BD70" t="str">
            <v>OPTIVIZOR  (OHNE SCHLAUCH)</v>
          </cell>
          <cell r="BE70" t="str">
            <v>BERL</v>
          </cell>
          <cell r="BF70" t="str">
            <v>F</v>
          </cell>
          <cell r="BG70"/>
          <cell r="BH70" t="str">
            <v>PD</v>
          </cell>
          <cell r="BI70"/>
          <cell r="BJ70">
            <v>40.799999999999997</v>
          </cell>
          <cell r="BK70"/>
          <cell r="BL70">
            <v>1</v>
          </cell>
          <cell r="BM70">
            <v>136</v>
          </cell>
          <cell r="BN70" t="str">
            <v>ST</v>
          </cell>
          <cell r="BO70">
            <v>40.799999999999997</v>
          </cell>
          <cell r="BP70"/>
          <cell r="BQ70" t="str">
            <v>00010</v>
          </cell>
          <cell r="BR70" t="str">
            <v>FERT</v>
          </cell>
          <cell r="BS70" t="str">
            <v>AUER_SDIV</v>
          </cell>
          <cell r="BT70" t="str">
            <v>089</v>
          </cell>
          <cell r="BU70" t="str">
            <v>01</v>
          </cell>
        </row>
        <row r="71">
          <cell r="AZ71">
            <v>4600</v>
          </cell>
          <cell r="BA71" t="str">
            <v>+</v>
          </cell>
          <cell r="BB71" t="str">
            <v>040</v>
          </cell>
          <cell r="BC71" t="str">
            <v>10051805</v>
          </cell>
          <cell r="BD71" t="str">
            <v>OptiHood Demi (TH2 OHNE HOSE)</v>
          </cell>
          <cell r="BE71" t="str">
            <v>BERL</v>
          </cell>
          <cell r="BF71" t="str">
            <v>F</v>
          </cell>
          <cell r="BG71"/>
          <cell r="BH71" t="str">
            <v>PD</v>
          </cell>
          <cell r="BI71"/>
          <cell r="BJ71">
            <v>20.03</v>
          </cell>
          <cell r="BK71"/>
          <cell r="BL71">
            <v>1</v>
          </cell>
          <cell r="BM71">
            <v>9</v>
          </cell>
          <cell r="BN71" t="str">
            <v>ST</v>
          </cell>
          <cell r="BO71">
            <v>19.73</v>
          </cell>
          <cell r="BP71"/>
          <cell r="BQ71" t="str">
            <v>000100001000000092</v>
          </cell>
          <cell r="BR71" t="str">
            <v>HAWA</v>
          </cell>
          <cell r="BS71" t="str">
            <v>AUER_SDIV</v>
          </cell>
          <cell r="BT71" t="str">
            <v>089</v>
          </cell>
          <cell r="BU71" t="str">
            <v>0002</v>
          </cell>
        </row>
        <row r="72">
          <cell r="AZ72">
            <v>4700</v>
          </cell>
          <cell r="BA72" t="str">
            <v>+</v>
          </cell>
          <cell r="BB72" t="str">
            <v>040</v>
          </cell>
          <cell r="BC72" t="str">
            <v>10051806</v>
          </cell>
          <cell r="BD72" t="str">
            <v>OPTIHOOD FULL (TH2, OHNE SCHLAUCH)</v>
          </cell>
          <cell r="BE72" t="str">
            <v>BERL</v>
          </cell>
          <cell r="BF72" t="str">
            <v>F</v>
          </cell>
          <cell r="BG72"/>
          <cell r="BH72" t="str">
            <v>PD</v>
          </cell>
          <cell r="BI72"/>
          <cell r="BJ72">
            <v>21.6</v>
          </cell>
          <cell r="BK72"/>
          <cell r="BL72">
            <v>1</v>
          </cell>
          <cell r="BM72">
            <v>34</v>
          </cell>
          <cell r="BN72" t="str">
            <v>ST</v>
          </cell>
          <cell r="BO72">
            <v>21.27</v>
          </cell>
          <cell r="BP72"/>
          <cell r="BQ72" t="str">
            <v>000100001000000092</v>
          </cell>
          <cell r="BR72" t="str">
            <v>HAWA</v>
          </cell>
          <cell r="BS72" t="str">
            <v>AUER_SDIV</v>
          </cell>
          <cell r="BT72" t="str">
            <v>089</v>
          </cell>
          <cell r="BU72" t="str">
            <v>0002</v>
          </cell>
        </row>
        <row r="73">
          <cell r="AZ73">
            <v>4800</v>
          </cell>
          <cell r="BA73" t="str">
            <v>+</v>
          </cell>
          <cell r="BB73" t="str">
            <v>040</v>
          </cell>
          <cell r="BC73" t="str">
            <v>10051807</v>
          </cell>
          <cell r="BD73" t="str">
            <v>OPTITOP (TH3, MIT SCHLAUCH)</v>
          </cell>
          <cell r="BE73" t="str">
            <v>BERL</v>
          </cell>
          <cell r="BF73" t="str">
            <v>F</v>
          </cell>
          <cell r="BG73" t="str">
            <v>30</v>
          </cell>
          <cell r="BH73" t="str">
            <v>PD</v>
          </cell>
          <cell r="BI73"/>
          <cell r="BJ73">
            <v>82.85</v>
          </cell>
          <cell r="BK73"/>
          <cell r="BL73">
            <v>1</v>
          </cell>
          <cell r="BM73">
            <v>109</v>
          </cell>
          <cell r="BN73" t="str">
            <v>ST</v>
          </cell>
          <cell r="BO73">
            <v>76.959999999999994</v>
          </cell>
          <cell r="BP73"/>
          <cell r="BQ73" t="str">
            <v>000100001000000092</v>
          </cell>
          <cell r="BR73" t="str">
            <v>FERT</v>
          </cell>
          <cell r="BS73" t="str">
            <v>AUER_SDIV</v>
          </cell>
          <cell r="BT73" t="str">
            <v>089</v>
          </cell>
          <cell r="BU73" t="str">
            <v>0002</v>
          </cell>
        </row>
        <row r="74">
          <cell r="AZ74">
            <v>4900</v>
          </cell>
          <cell r="BA74" t="str">
            <v>+</v>
          </cell>
          <cell r="BB74" t="str">
            <v>040</v>
          </cell>
          <cell r="BC74" t="str">
            <v>10060781</v>
          </cell>
          <cell r="BD74" t="str">
            <v>OptiVizor Abreißscheibe (10 Stck)</v>
          </cell>
          <cell r="BE74" t="str">
            <v>BERL</v>
          </cell>
          <cell r="BF74" t="str">
            <v>F</v>
          </cell>
          <cell r="BG74"/>
          <cell r="BH74" t="str">
            <v>PD</v>
          </cell>
          <cell r="BI74"/>
          <cell r="BJ74">
            <v>4.72</v>
          </cell>
          <cell r="BK74"/>
          <cell r="BL74">
            <v>1</v>
          </cell>
          <cell r="BM74">
            <v>140</v>
          </cell>
          <cell r="BN74" t="str">
            <v>ST</v>
          </cell>
          <cell r="BO74">
            <v>4.72</v>
          </cell>
          <cell r="BP74"/>
          <cell r="BQ74" t="str">
            <v>000100001000000092</v>
          </cell>
          <cell r="BR74" t="str">
            <v>HAWA</v>
          </cell>
          <cell r="BS74" t="str">
            <v>AUER_SDIV</v>
          </cell>
          <cell r="BT74" t="str">
            <v>089</v>
          </cell>
          <cell r="BU74" t="str">
            <v>01</v>
          </cell>
        </row>
        <row r="75">
          <cell r="AZ75">
            <v>5000</v>
          </cell>
          <cell r="BA75" t="str">
            <v>+</v>
          </cell>
          <cell r="BB75" t="str">
            <v>040</v>
          </cell>
          <cell r="BC75" t="str">
            <v>10064797</v>
          </cell>
          <cell r="BD75" t="str">
            <v>PERSPECTA 1070 rot (12 St)</v>
          </cell>
          <cell r="BE75" t="str">
            <v>BERL</v>
          </cell>
          <cell r="BF75" t="str">
            <v>F</v>
          </cell>
          <cell r="BG75"/>
          <cell r="BH75" t="str">
            <v>PD</v>
          </cell>
          <cell r="BI75"/>
          <cell r="BJ75">
            <v>9.6300000000000008</v>
          </cell>
          <cell r="BK75"/>
          <cell r="BL75">
            <v>1</v>
          </cell>
          <cell r="BM75">
            <v>646</v>
          </cell>
          <cell r="BN75" t="str">
            <v>PKG</v>
          </cell>
          <cell r="BO75">
            <v>9</v>
          </cell>
          <cell r="BP75"/>
          <cell r="BQ75" t="str">
            <v>000030000500000353</v>
          </cell>
          <cell r="BR75" t="str">
            <v>HAWA</v>
          </cell>
          <cell r="BS75" t="str">
            <v>AUER_SDIV</v>
          </cell>
          <cell r="BT75" t="str">
            <v>089</v>
          </cell>
          <cell r="BU75" t="str">
            <v>7600</v>
          </cell>
        </row>
        <row r="76">
          <cell r="AZ76">
            <v>5100</v>
          </cell>
          <cell r="BA76" t="str">
            <v>+</v>
          </cell>
          <cell r="BB76" t="str">
            <v>040</v>
          </cell>
          <cell r="BC76" t="str">
            <v>10064800</v>
          </cell>
          <cell r="BD76" t="str">
            <v>PERSPECTA 2047W,transp,Gläser farb(12St)</v>
          </cell>
          <cell r="BE76" t="str">
            <v>BERL</v>
          </cell>
          <cell r="BF76" t="str">
            <v>F</v>
          </cell>
          <cell r="BG76"/>
          <cell r="BH76" t="str">
            <v>PD</v>
          </cell>
          <cell r="BI76"/>
          <cell r="BJ76">
            <v>4.76</v>
          </cell>
          <cell r="BK76"/>
          <cell r="BL76">
            <v>1</v>
          </cell>
          <cell r="BM76">
            <v>1075</v>
          </cell>
          <cell r="BN76" t="str">
            <v>PKG</v>
          </cell>
          <cell r="BO76">
            <v>4.5</v>
          </cell>
          <cell r="BP76"/>
          <cell r="BQ76" t="str">
            <v>000030000500000353</v>
          </cell>
          <cell r="BR76" t="str">
            <v>HAWA</v>
          </cell>
          <cell r="BS76" t="str">
            <v>AUER_SDIV</v>
          </cell>
          <cell r="BT76" t="str">
            <v>089</v>
          </cell>
          <cell r="BU76" t="str">
            <v>7600</v>
          </cell>
        </row>
        <row r="77">
          <cell r="AZ77">
            <v>5200</v>
          </cell>
          <cell r="BA77" t="str">
            <v>+</v>
          </cell>
          <cell r="BB77" t="str">
            <v>040</v>
          </cell>
          <cell r="BC77" t="str">
            <v>10066941</v>
          </cell>
          <cell r="BD77" t="str">
            <v>Perspecta 2500 Silber, verspiegelt</v>
          </cell>
          <cell r="BE77" t="str">
            <v>BERL</v>
          </cell>
          <cell r="BF77" t="str">
            <v>F</v>
          </cell>
          <cell r="BG77"/>
          <cell r="BH77" t="str">
            <v>PD</v>
          </cell>
          <cell r="BI77"/>
          <cell r="BJ77">
            <v>13.17</v>
          </cell>
          <cell r="BK77"/>
          <cell r="BL77">
            <v>1</v>
          </cell>
          <cell r="BM77">
            <v>173</v>
          </cell>
          <cell r="BN77" t="str">
            <v>PKG</v>
          </cell>
          <cell r="BO77">
            <v>13.25</v>
          </cell>
          <cell r="BP77"/>
          <cell r="BQ77" t="str">
            <v>000030000500000353</v>
          </cell>
          <cell r="BR77" t="str">
            <v>HAWA</v>
          </cell>
          <cell r="BS77" t="str">
            <v>AUER_SDIV</v>
          </cell>
          <cell r="BT77" t="str">
            <v>089</v>
          </cell>
          <cell r="BU77" t="str">
            <v>9800</v>
          </cell>
        </row>
        <row r="78">
          <cell r="AZ78">
            <v>5300</v>
          </cell>
          <cell r="BA78" t="str">
            <v>+</v>
          </cell>
          <cell r="BB78" t="str">
            <v>040</v>
          </cell>
          <cell r="BC78" t="str">
            <v>10066944</v>
          </cell>
          <cell r="BD78" t="str">
            <v>Perspecta 2500 Silber, getönt</v>
          </cell>
          <cell r="BE78" t="str">
            <v>BERL</v>
          </cell>
          <cell r="BF78" t="str">
            <v>F</v>
          </cell>
          <cell r="BG78"/>
          <cell r="BH78" t="str">
            <v>PD</v>
          </cell>
          <cell r="BI78"/>
          <cell r="BJ78">
            <v>11.15</v>
          </cell>
          <cell r="BK78"/>
          <cell r="BL78">
            <v>1</v>
          </cell>
          <cell r="BM78">
            <v>187</v>
          </cell>
          <cell r="BN78" t="str">
            <v>PKG</v>
          </cell>
          <cell r="BO78">
            <v>11.22</v>
          </cell>
          <cell r="BP78"/>
          <cell r="BQ78" t="str">
            <v>000030000500000353</v>
          </cell>
          <cell r="BR78" t="str">
            <v>HAWA</v>
          </cell>
          <cell r="BS78" t="str">
            <v>AUER_SDIV</v>
          </cell>
          <cell r="BT78" t="str">
            <v>089</v>
          </cell>
          <cell r="BU78" t="str">
            <v>9800</v>
          </cell>
        </row>
        <row r="79">
          <cell r="AZ79">
            <v>5400</v>
          </cell>
          <cell r="BA79" t="str">
            <v>+</v>
          </cell>
          <cell r="BB79" t="str">
            <v>040</v>
          </cell>
          <cell r="BC79" t="str">
            <v>10069902</v>
          </cell>
          <cell r="BD79" t="str">
            <v>Affinity Plus-V FFP3D,  5 St/Pkg</v>
          </cell>
          <cell r="BE79" t="str">
            <v>BERL</v>
          </cell>
          <cell r="BF79" t="str">
            <v>F</v>
          </cell>
          <cell r="BG79"/>
          <cell r="BH79" t="str">
            <v>PD</v>
          </cell>
          <cell r="BI79"/>
          <cell r="BJ79">
            <v>7.18</v>
          </cell>
          <cell r="BK79"/>
          <cell r="BL79">
            <v>1</v>
          </cell>
          <cell r="BM79">
            <v>29830</v>
          </cell>
          <cell r="BN79" t="str">
            <v>PKG</v>
          </cell>
          <cell r="BO79">
            <v>14.35</v>
          </cell>
          <cell r="BP79"/>
          <cell r="BQ79" t="str">
            <v>000280000800000362</v>
          </cell>
          <cell r="BR79" t="str">
            <v>HAWA</v>
          </cell>
          <cell r="BS79" t="str">
            <v>AUER_SDIV</v>
          </cell>
          <cell r="BT79" t="str">
            <v>089</v>
          </cell>
          <cell r="BU79" t="str">
            <v>9800</v>
          </cell>
        </row>
        <row r="80">
          <cell r="AZ80">
            <v>5500</v>
          </cell>
          <cell r="BA80" t="str">
            <v>+</v>
          </cell>
          <cell r="BB80" t="str">
            <v>040</v>
          </cell>
          <cell r="BC80" t="str">
            <v>430373</v>
          </cell>
          <cell r="BD80" t="str">
            <v>201 ABEK   Gasfilter für Advantage</v>
          </cell>
          <cell r="BE80" t="str">
            <v>BERL</v>
          </cell>
          <cell r="BF80" t="str">
            <v>F</v>
          </cell>
          <cell r="BG80"/>
          <cell r="BH80" t="str">
            <v>PD</v>
          </cell>
          <cell r="BI80"/>
          <cell r="BJ80">
            <v>4.63</v>
          </cell>
          <cell r="BK80"/>
          <cell r="BL80">
            <v>1</v>
          </cell>
          <cell r="BM80">
            <v>4139</v>
          </cell>
          <cell r="BN80" t="str">
            <v>ST</v>
          </cell>
          <cell r="BO80">
            <v>3.92</v>
          </cell>
          <cell r="BP80"/>
          <cell r="BQ80" t="str">
            <v>0001000029</v>
          </cell>
          <cell r="BR80" t="str">
            <v>HALB</v>
          </cell>
          <cell r="BS80" t="str">
            <v>AUER_SDIV</v>
          </cell>
          <cell r="BT80" t="str">
            <v>089</v>
          </cell>
          <cell r="BU80" t="str">
            <v>01</v>
          </cell>
        </row>
        <row r="81">
          <cell r="AZ81">
            <v>5600</v>
          </cell>
          <cell r="BA81" t="str">
            <v>+</v>
          </cell>
          <cell r="BB81" t="str">
            <v>040</v>
          </cell>
          <cell r="BC81" t="str">
            <v>430374</v>
          </cell>
          <cell r="BD81" t="str">
            <v>202 ABEK-P3  für Advantage, Kombifilter</v>
          </cell>
          <cell r="BE81" t="str">
            <v>BERL</v>
          </cell>
          <cell r="BF81" t="str">
            <v>F</v>
          </cell>
          <cell r="BG81"/>
          <cell r="BH81" t="str">
            <v>PD</v>
          </cell>
          <cell r="BI81"/>
          <cell r="BJ81">
            <v>6.06</v>
          </cell>
          <cell r="BK81"/>
          <cell r="BL81">
            <v>1</v>
          </cell>
          <cell r="BM81">
            <v>4328</v>
          </cell>
          <cell r="BN81" t="str">
            <v>ST</v>
          </cell>
          <cell r="BO81">
            <v>5.65</v>
          </cell>
          <cell r="BP81"/>
          <cell r="BQ81" t="str">
            <v>0001000029</v>
          </cell>
          <cell r="BR81" t="str">
            <v>HALB</v>
          </cell>
          <cell r="BS81" t="str">
            <v>AUER_SDIV</v>
          </cell>
          <cell r="BT81" t="str">
            <v>089</v>
          </cell>
          <cell r="BU81" t="str">
            <v>01</v>
          </cell>
        </row>
        <row r="82">
          <cell r="AZ82">
            <v>5700</v>
          </cell>
          <cell r="BA82" t="str">
            <v>+</v>
          </cell>
          <cell r="BB82" t="str">
            <v>040</v>
          </cell>
          <cell r="BC82" t="str">
            <v>B0262237</v>
          </cell>
          <cell r="BD82" t="str">
            <v>Staz-On Innenausstatt.m.Lederschweißband</v>
          </cell>
          <cell r="BE82" t="str">
            <v>BERL</v>
          </cell>
          <cell r="BF82" t="str">
            <v>F</v>
          </cell>
          <cell r="BG82"/>
          <cell r="BH82" t="str">
            <v>PD</v>
          </cell>
          <cell r="BI82"/>
          <cell r="BJ82">
            <v>3.54</v>
          </cell>
          <cell r="BK82"/>
          <cell r="BL82">
            <v>1</v>
          </cell>
          <cell r="BM82">
            <v>13</v>
          </cell>
          <cell r="BN82" t="str">
            <v>ST</v>
          </cell>
          <cell r="BO82">
            <v>3.32</v>
          </cell>
          <cell r="BP82"/>
          <cell r="BQ82" t="str">
            <v>00006</v>
          </cell>
          <cell r="BR82" t="str">
            <v>FERT</v>
          </cell>
          <cell r="BS82" t="str">
            <v>AUER_SDIV</v>
          </cell>
          <cell r="BT82" t="str">
            <v>089</v>
          </cell>
          <cell r="BU82" t="str">
            <v>01</v>
          </cell>
        </row>
        <row r="83">
          <cell r="AZ83">
            <v>5800</v>
          </cell>
          <cell r="BA83" t="str">
            <v>+</v>
          </cell>
          <cell r="BB83" t="str">
            <v>040</v>
          </cell>
          <cell r="BC83" t="str">
            <v>B0262238</v>
          </cell>
          <cell r="BD83" t="str">
            <v>Fas-Trac Innenausstatt.mLederschweißband</v>
          </cell>
          <cell r="BE83" t="str">
            <v>BERL</v>
          </cell>
          <cell r="BF83" t="str">
            <v>F</v>
          </cell>
          <cell r="BG83"/>
          <cell r="BH83" t="str">
            <v>PD</v>
          </cell>
          <cell r="BI83"/>
          <cell r="BJ83">
            <v>4.57</v>
          </cell>
          <cell r="BK83"/>
          <cell r="BL83">
            <v>1</v>
          </cell>
          <cell r="BM83">
            <v>53</v>
          </cell>
          <cell r="BN83" t="str">
            <v>ST</v>
          </cell>
          <cell r="BO83">
            <v>4.42</v>
          </cell>
          <cell r="BP83"/>
          <cell r="BQ83" t="str">
            <v>00006</v>
          </cell>
          <cell r="BR83" t="str">
            <v>FERT</v>
          </cell>
          <cell r="BS83" t="str">
            <v>AUER_SDIV</v>
          </cell>
          <cell r="BT83" t="str">
            <v>089</v>
          </cell>
          <cell r="BU83" t="str">
            <v>01</v>
          </cell>
        </row>
        <row r="84">
          <cell r="AZ84">
            <v>5900</v>
          </cell>
          <cell r="BA84" t="str">
            <v>+</v>
          </cell>
          <cell r="BB84" t="str">
            <v>040</v>
          </cell>
          <cell r="BC84" t="str">
            <v>B0262239</v>
          </cell>
          <cell r="BD84" t="str">
            <v>V-Gard, StazOn Inneneinrichtung, EU</v>
          </cell>
          <cell r="BE84" t="str">
            <v>BERL</v>
          </cell>
          <cell r="BF84" t="str">
            <v>F</v>
          </cell>
          <cell r="BG84"/>
          <cell r="BH84" t="str">
            <v>PD</v>
          </cell>
          <cell r="BI84"/>
          <cell r="BJ84">
            <v>0.68</v>
          </cell>
          <cell r="BK84"/>
          <cell r="BL84">
            <v>1</v>
          </cell>
          <cell r="BM84">
            <v>7100</v>
          </cell>
          <cell r="BN84" t="str">
            <v>ST</v>
          </cell>
          <cell r="BO84">
            <v>0.66</v>
          </cell>
          <cell r="BP84"/>
          <cell r="BQ84" t="str">
            <v>00006</v>
          </cell>
          <cell r="BR84" t="str">
            <v>HALB</v>
          </cell>
          <cell r="BS84" t="str">
            <v>AUER_SDIV</v>
          </cell>
          <cell r="BT84" t="str">
            <v>089</v>
          </cell>
          <cell r="BU84" t="str">
            <v>01</v>
          </cell>
        </row>
        <row r="85">
          <cell r="AZ85">
            <v>6000</v>
          </cell>
          <cell r="BA85" t="str">
            <v>+</v>
          </cell>
          <cell r="BB85" t="str">
            <v>040</v>
          </cell>
          <cell r="BC85" t="str">
            <v>B0262240</v>
          </cell>
          <cell r="BD85" t="str">
            <v>V-Gard, FasTrac Inneneinrichtung</v>
          </cell>
          <cell r="BE85" t="str">
            <v>BERL</v>
          </cell>
          <cell r="BF85" t="str">
            <v>F</v>
          </cell>
          <cell r="BG85"/>
          <cell r="BH85" t="str">
            <v>PD</v>
          </cell>
          <cell r="BI85"/>
          <cell r="BJ85">
            <v>1.22</v>
          </cell>
          <cell r="BK85"/>
          <cell r="BL85">
            <v>1</v>
          </cell>
          <cell r="BM85">
            <v>2539</v>
          </cell>
          <cell r="BN85" t="str">
            <v>ST</v>
          </cell>
          <cell r="BO85">
            <v>1.75</v>
          </cell>
          <cell r="BP85"/>
          <cell r="BQ85" t="str">
            <v>00006</v>
          </cell>
          <cell r="BR85" t="str">
            <v>HALB</v>
          </cell>
          <cell r="BS85" t="str">
            <v>AUER_SDIV</v>
          </cell>
          <cell r="BT85" t="str">
            <v>089</v>
          </cell>
          <cell r="BU85" t="str">
            <v>01</v>
          </cell>
        </row>
        <row r="86">
          <cell r="AZ86">
            <v>6100</v>
          </cell>
          <cell r="BA86" t="str">
            <v>+</v>
          </cell>
          <cell r="BB86" t="str">
            <v>040</v>
          </cell>
          <cell r="BC86" t="str">
            <v>B0262250</v>
          </cell>
          <cell r="BD86" t="str">
            <v>V-Gard Helmschale, weiß</v>
          </cell>
          <cell r="BE86" t="str">
            <v>BERL</v>
          </cell>
          <cell r="BF86" t="str">
            <v>F</v>
          </cell>
          <cell r="BG86"/>
          <cell r="BH86" t="str">
            <v>PD</v>
          </cell>
          <cell r="BI86"/>
          <cell r="BJ86">
            <v>1.42</v>
          </cell>
          <cell r="BK86"/>
          <cell r="BL86">
            <v>1</v>
          </cell>
          <cell r="BM86">
            <v>3131</v>
          </cell>
          <cell r="BN86" t="str">
            <v>ST</v>
          </cell>
          <cell r="BO86">
            <v>1.27</v>
          </cell>
          <cell r="BP86"/>
          <cell r="BQ86" t="str">
            <v>00006</v>
          </cell>
          <cell r="BR86" t="str">
            <v>HALB</v>
          </cell>
          <cell r="BS86" t="str">
            <v>AUER_SDIV</v>
          </cell>
          <cell r="BT86" t="str">
            <v>089</v>
          </cell>
          <cell r="BU86" t="str">
            <v>01</v>
          </cell>
        </row>
        <row r="87">
          <cell r="AZ87">
            <v>6200</v>
          </cell>
          <cell r="BA87" t="str">
            <v>+</v>
          </cell>
          <cell r="BB87" t="str">
            <v>040</v>
          </cell>
          <cell r="BC87" t="str">
            <v>B0262251</v>
          </cell>
          <cell r="BD87" t="str">
            <v>V-Gard Helmschale, gelb</v>
          </cell>
          <cell r="BE87" t="str">
            <v>BERL</v>
          </cell>
          <cell r="BF87" t="str">
            <v>F</v>
          </cell>
          <cell r="BG87"/>
          <cell r="BH87" t="str">
            <v>PD</v>
          </cell>
          <cell r="BI87"/>
          <cell r="BJ87">
            <v>1.55</v>
          </cell>
          <cell r="BK87"/>
          <cell r="BL87">
            <v>1</v>
          </cell>
          <cell r="BM87">
            <v>678</v>
          </cell>
          <cell r="BN87" t="str">
            <v>ST</v>
          </cell>
          <cell r="BO87">
            <v>1.41</v>
          </cell>
          <cell r="BP87"/>
          <cell r="BQ87" t="str">
            <v>00006</v>
          </cell>
          <cell r="BR87" t="str">
            <v>HALB</v>
          </cell>
          <cell r="BS87" t="str">
            <v>AUER_SDIV</v>
          </cell>
          <cell r="BT87" t="str">
            <v>089</v>
          </cell>
          <cell r="BU87" t="str">
            <v>01</v>
          </cell>
        </row>
        <row r="88">
          <cell r="AZ88">
            <v>6300</v>
          </cell>
          <cell r="BA88" t="str">
            <v>+</v>
          </cell>
          <cell r="BB88" t="str">
            <v>040</v>
          </cell>
          <cell r="BC88" t="str">
            <v>B0262252</v>
          </cell>
          <cell r="BD88" t="str">
            <v>V-Gard Helmschale, blau</v>
          </cell>
          <cell r="BE88" t="str">
            <v>BERL</v>
          </cell>
          <cell r="BF88" t="str">
            <v>F</v>
          </cell>
          <cell r="BG88"/>
          <cell r="BH88" t="str">
            <v>PD</v>
          </cell>
          <cell r="BI88"/>
          <cell r="BJ88">
            <v>1.45</v>
          </cell>
          <cell r="BK88"/>
          <cell r="BL88">
            <v>1</v>
          </cell>
          <cell r="BM88">
            <v>468</v>
          </cell>
          <cell r="BN88" t="str">
            <v>ST</v>
          </cell>
          <cell r="BO88">
            <v>1.3</v>
          </cell>
          <cell r="BP88"/>
          <cell r="BQ88" t="str">
            <v>00006</v>
          </cell>
          <cell r="BR88" t="str">
            <v>HALB</v>
          </cell>
          <cell r="BS88" t="str">
            <v>AUER_SDIV</v>
          </cell>
          <cell r="BT88" t="str">
            <v>089</v>
          </cell>
          <cell r="BU88" t="str">
            <v>01</v>
          </cell>
        </row>
        <row r="89">
          <cell r="AZ89">
            <v>6400</v>
          </cell>
          <cell r="BA89" t="str">
            <v>+</v>
          </cell>
          <cell r="BB89" t="str">
            <v>040</v>
          </cell>
          <cell r="BC89" t="str">
            <v>B0262254</v>
          </cell>
          <cell r="BD89" t="str">
            <v>V-Gard Helmschale, orange</v>
          </cell>
          <cell r="BE89" t="str">
            <v>BERL</v>
          </cell>
          <cell r="BF89" t="str">
            <v>F</v>
          </cell>
          <cell r="BG89"/>
          <cell r="BH89" t="str">
            <v>PD</v>
          </cell>
          <cell r="BI89"/>
          <cell r="BJ89">
            <v>1.61</v>
          </cell>
          <cell r="BK89"/>
          <cell r="BL89">
            <v>1</v>
          </cell>
          <cell r="BM89">
            <v>654</v>
          </cell>
          <cell r="BN89" t="str">
            <v>ST</v>
          </cell>
          <cell r="BO89">
            <v>1.46</v>
          </cell>
          <cell r="BP89"/>
          <cell r="BQ89" t="str">
            <v>00006</v>
          </cell>
          <cell r="BR89" t="str">
            <v>HALB</v>
          </cell>
          <cell r="BS89" t="str">
            <v>AUER_SDIV</v>
          </cell>
          <cell r="BT89" t="str">
            <v>089</v>
          </cell>
          <cell r="BU89" t="str">
            <v>01</v>
          </cell>
        </row>
        <row r="90">
          <cell r="AZ90">
            <v>6500</v>
          </cell>
          <cell r="BA90" t="str">
            <v>+</v>
          </cell>
          <cell r="BB90" t="str">
            <v>040</v>
          </cell>
          <cell r="BC90" t="str">
            <v>D4303520</v>
          </cell>
          <cell r="BD90" t="str">
            <v>Gasfilter 201 A     2 ST</v>
          </cell>
          <cell r="BE90" t="str">
            <v>BERL</v>
          </cell>
          <cell r="BF90" t="str">
            <v>F</v>
          </cell>
          <cell r="BG90"/>
          <cell r="BH90" t="str">
            <v>PD</v>
          </cell>
          <cell r="BI90"/>
          <cell r="BJ90">
            <v>2.33</v>
          </cell>
          <cell r="BK90"/>
          <cell r="BL90">
            <v>1</v>
          </cell>
          <cell r="BM90">
            <v>2938</v>
          </cell>
          <cell r="BN90" t="str">
            <v>PKG</v>
          </cell>
          <cell r="BO90">
            <v>2.2599999999999998</v>
          </cell>
          <cell r="BP90"/>
          <cell r="BQ90" t="str">
            <v>000050001800000126</v>
          </cell>
          <cell r="BR90" t="str">
            <v>HAWA</v>
          </cell>
          <cell r="BS90" t="str">
            <v>AUER_SDIV</v>
          </cell>
          <cell r="BT90" t="str">
            <v>089</v>
          </cell>
          <cell r="BU90" t="str">
            <v>2001</v>
          </cell>
        </row>
        <row r="91">
          <cell r="AZ91">
            <v>6600</v>
          </cell>
          <cell r="BA91" t="str">
            <v>+</v>
          </cell>
          <cell r="BB91" t="str">
            <v>040</v>
          </cell>
          <cell r="BC91" t="str">
            <v>D4303530</v>
          </cell>
          <cell r="BD91" t="str">
            <v>202 A-P3  Kombifilter für Advantage</v>
          </cell>
          <cell r="BE91" t="str">
            <v>BERL</v>
          </cell>
          <cell r="BF91" t="str">
            <v>F</v>
          </cell>
          <cell r="BG91"/>
          <cell r="BH91" t="str">
            <v>PD</v>
          </cell>
          <cell r="BI91"/>
          <cell r="BJ91">
            <v>3.53</v>
          </cell>
          <cell r="BK91"/>
          <cell r="BL91">
            <v>1</v>
          </cell>
          <cell r="BM91">
            <v>1025</v>
          </cell>
          <cell r="BN91" t="str">
            <v>PKG</v>
          </cell>
          <cell r="BO91">
            <v>3.42</v>
          </cell>
          <cell r="BP91"/>
          <cell r="BQ91" t="str">
            <v>000050001800000126</v>
          </cell>
          <cell r="BR91" t="str">
            <v>HAWA</v>
          </cell>
          <cell r="BS91" t="str">
            <v>AUER_SDIV</v>
          </cell>
          <cell r="BT91" t="str">
            <v>089</v>
          </cell>
          <cell r="BU91" t="str">
            <v>2001</v>
          </cell>
        </row>
        <row r="92">
          <cell r="AZ92">
            <v>6700</v>
          </cell>
          <cell r="BA92" t="str">
            <v>+</v>
          </cell>
          <cell r="BB92" t="str">
            <v>040</v>
          </cell>
          <cell r="BC92" t="str">
            <v>D4303560</v>
          </cell>
          <cell r="BD92" t="str">
            <v>Advantage 200 LS mittel</v>
          </cell>
          <cell r="BE92" t="str">
            <v>BERL</v>
          </cell>
          <cell r="BF92" t="str">
            <v>F</v>
          </cell>
          <cell r="BG92"/>
          <cell r="BH92" t="str">
            <v>PD</v>
          </cell>
          <cell r="BI92"/>
          <cell r="BJ92">
            <v>3.34</v>
          </cell>
          <cell r="BK92"/>
          <cell r="BL92">
            <v>1</v>
          </cell>
          <cell r="BM92">
            <v>3138</v>
          </cell>
          <cell r="BN92" t="str">
            <v>ST</v>
          </cell>
          <cell r="BO92">
            <v>3.18</v>
          </cell>
          <cell r="BP92"/>
          <cell r="BQ92" t="str">
            <v>000100001200000108</v>
          </cell>
          <cell r="BR92" t="str">
            <v>HAWA</v>
          </cell>
          <cell r="BS92" t="str">
            <v>AUER_SDIV</v>
          </cell>
          <cell r="BT92" t="str">
            <v>089</v>
          </cell>
          <cell r="BU92" t="str">
            <v>3005</v>
          </cell>
        </row>
        <row r="93">
          <cell r="AZ93">
            <v>6800</v>
          </cell>
          <cell r="BA93" t="str">
            <v>+</v>
          </cell>
          <cell r="BB93" t="str">
            <v>040</v>
          </cell>
          <cell r="BC93" t="str">
            <v>D4303570</v>
          </cell>
          <cell r="BD93" t="str">
            <v>Advantage 200 LS klein</v>
          </cell>
          <cell r="BE93" t="str">
            <v>BERL</v>
          </cell>
          <cell r="BF93" t="str">
            <v>F</v>
          </cell>
          <cell r="BG93"/>
          <cell r="BH93" t="str">
            <v>PD</v>
          </cell>
          <cell r="BI93"/>
          <cell r="BJ93">
            <v>4.0999999999999996</v>
          </cell>
          <cell r="BK93"/>
          <cell r="BL93">
            <v>1</v>
          </cell>
          <cell r="BM93">
            <v>719</v>
          </cell>
          <cell r="BN93" t="str">
            <v>ST</v>
          </cell>
          <cell r="BO93">
            <v>3.32</v>
          </cell>
          <cell r="BP93"/>
          <cell r="BQ93" t="str">
            <v>000100001200000108</v>
          </cell>
          <cell r="BR93" t="str">
            <v>HAWA</v>
          </cell>
          <cell r="BS93" t="str">
            <v>AUER_SDIV</v>
          </cell>
          <cell r="BT93" t="str">
            <v>089</v>
          </cell>
          <cell r="BU93" t="str">
            <v>3005</v>
          </cell>
        </row>
        <row r="94">
          <cell r="AZ94">
            <v>6900</v>
          </cell>
          <cell r="BA94" t="str">
            <v>+</v>
          </cell>
          <cell r="BB94" t="str">
            <v>040</v>
          </cell>
          <cell r="BC94" t="str">
            <v>D4303580</v>
          </cell>
          <cell r="BD94" t="str">
            <v>Advantage 200 LS groß</v>
          </cell>
          <cell r="BE94" t="str">
            <v>BERL</v>
          </cell>
          <cell r="BF94" t="str">
            <v>F</v>
          </cell>
          <cell r="BG94"/>
          <cell r="BH94" t="str">
            <v>PD</v>
          </cell>
          <cell r="BI94"/>
          <cell r="BJ94">
            <v>4.4400000000000004</v>
          </cell>
          <cell r="BK94"/>
          <cell r="BL94">
            <v>1</v>
          </cell>
          <cell r="BM94">
            <v>218</v>
          </cell>
          <cell r="BN94" t="str">
            <v>ST</v>
          </cell>
          <cell r="BO94">
            <v>4.16</v>
          </cell>
          <cell r="BP94"/>
          <cell r="BQ94" t="str">
            <v>000100001200000108</v>
          </cell>
          <cell r="BR94" t="str">
            <v>HAWA</v>
          </cell>
          <cell r="BS94" t="str">
            <v>AUER_SDIV</v>
          </cell>
          <cell r="BT94" t="str">
            <v>089</v>
          </cell>
          <cell r="BU94" t="str">
            <v>3005</v>
          </cell>
        </row>
        <row r="95">
          <cell r="AZ95">
            <v>7000</v>
          </cell>
          <cell r="BA95" t="str">
            <v>+</v>
          </cell>
          <cell r="BB95" t="str">
            <v>040</v>
          </cell>
          <cell r="BC95" t="str">
            <v>D4303590</v>
          </cell>
          <cell r="BD95" t="str">
            <v>200-P3 Partikelfilter für Adv. 2St</v>
          </cell>
          <cell r="BE95" t="str">
            <v>BERL</v>
          </cell>
          <cell r="BF95" t="str">
            <v>F</v>
          </cell>
          <cell r="BG95"/>
          <cell r="BH95" t="str">
            <v>PD</v>
          </cell>
          <cell r="BI95"/>
          <cell r="BJ95">
            <v>1.73</v>
          </cell>
          <cell r="BK95"/>
          <cell r="BL95">
            <v>1</v>
          </cell>
          <cell r="BM95">
            <v>2589</v>
          </cell>
          <cell r="BN95" t="str">
            <v>PKG</v>
          </cell>
          <cell r="BO95">
            <v>1.68</v>
          </cell>
          <cell r="BP95"/>
          <cell r="BQ95" t="str">
            <v>000050001800000126</v>
          </cell>
          <cell r="BR95" t="str">
            <v>HAWA</v>
          </cell>
          <cell r="BS95" t="str">
            <v>AUER_SDIV</v>
          </cell>
          <cell r="BT95" t="str">
            <v>089</v>
          </cell>
          <cell r="BU95" t="str">
            <v>2001</v>
          </cell>
        </row>
        <row r="96">
          <cell r="AZ96">
            <v>7100</v>
          </cell>
          <cell r="BA96" t="str">
            <v>+</v>
          </cell>
          <cell r="BB96" t="str">
            <v>040</v>
          </cell>
          <cell r="BC96" t="str">
            <v>SOR12012</v>
          </cell>
          <cell r="BD96" t="str">
            <v>HPE für Helm, Adapter Typ 2</v>
          </cell>
          <cell r="BE96" t="str">
            <v>BERL</v>
          </cell>
          <cell r="BF96" t="str">
            <v>F</v>
          </cell>
          <cell r="BG96"/>
          <cell r="BH96" t="str">
            <v>PD</v>
          </cell>
          <cell r="BI96"/>
          <cell r="BJ96">
            <v>6.92</v>
          </cell>
          <cell r="BK96"/>
          <cell r="BL96">
            <v>1</v>
          </cell>
          <cell r="BM96">
            <v>0</v>
          </cell>
          <cell r="BN96" t="str">
            <v>PAA</v>
          </cell>
          <cell r="BO96">
            <v>6.92</v>
          </cell>
          <cell r="BP96"/>
          <cell r="BQ96" t="str">
            <v>000090010000001005</v>
          </cell>
          <cell r="BR96" t="str">
            <v>HAWA</v>
          </cell>
          <cell r="BS96" t="str">
            <v>AUER_SDIV</v>
          </cell>
          <cell r="BT96" t="str">
            <v>089</v>
          </cell>
          <cell r="BU96" t="str">
            <v>9800</v>
          </cell>
        </row>
        <row r="97">
          <cell r="AZ97">
            <v>7200</v>
          </cell>
          <cell r="BA97" t="str">
            <v>+</v>
          </cell>
          <cell r="BB97" t="str">
            <v>040</v>
          </cell>
          <cell r="BC97" t="str">
            <v>SOR20010</v>
          </cell>
          <cell r="BD97" t="str">
            <v>EXC-Bügelversion Gehörschutz</v>
          </cell>
          <cell r="BE97" t="str">
            <v>BERL</v>
          </cell>
          <cell r="BF97" t="str">
            <v>F</v>
          </cell>
          <cell r="BG97"/>
          <cell r="BH97" t="str">
            <v>PD</v>
          </cell>
          <cell r="BI97"/>
          <cell r="BJ97">
            <v>5.95</v>
          </cell>
          <cell r="BK97"/>
          <cell r="BL97">
            <v>1</v>
          </cell>
          <cell r="BM97">
            <v>647</v>
          </cell>
          <cell r="BN97" t="str">
            <v>ST</v>
          </cell>
          <cell r="BO97">
            <v>5.95</v>
          </cell>
          <cell r="BP97"/>
          <cell r="BQ97" t="str">
            <v>000090010000001002</v>
          </cell>
          <cell r="BR97" t="str">
            <v>HAWA</v>
          </cell>
          <cell r="BS97" t="str">
            <v>AUER_SDIV</v>
          </cell>
          <cell r="BT97" t="str">
            <v>089</v>
          </cell>
          <cell r="BU97" t="str">
            <v>9800</v>
          </cell>
        </row>
        <row r="98">
          <cell r="AZ98">
            <v>7300</v>
          </cell>
          <cell r="BA98" t="str">
            <v>+</v>
          </cell>
          <cell r="BB98" t="str">
            <v>040</v>
          </cell>
          <cell r="BC98" t="str">
            <v>SOR22010</v>
          </cell>
          <cell r="BD98" t="str">
            <v>HPE-Bügelversion Gehörschutz</v>
          </cell>
          <cell r="BE98" t="str">
            <v>BERL</v>
          </cell>
          <cell r="BF98" t="str">
            <v>F</v>
          </cell>
          <cell r="BG98"/>
          <cell r="BH98" t="str">
            <v>PD</v>
          </cell>
          <cell r="BI98"/>
          <cell r="BJ98">
            <v>6.51</v>
          </cell>
          <cell r="BK98"/>
          <cell r="BL98">
            <v>1</v>
          </cell>
          <cell r="BM98">
            <v>770</v>
          </cell>
          <cell r="BN98" t="str">
            <v>ST</v>
          </cell>
          <cell r="BO98">
            <v>6.51</v>
          </cell>
          <cell r="BP98"/>
          <cell r="BQ98" t="str">
            <v>000090010000001004</v>
          </cell>
          <cell r="BR98" t="str">
            <v>HAWA</v>
          </cell>
          <cell r="BS98" t="str">
            <v>AUER_SDIV</v>
          </cell>
          <cell r="BT98" t="str">
            <v>089</v>
          </cell>
          <cell r="BU98" t="str">
            <v>9800</v>
          </cell>
        </row>
        <row r="99">
          <cell r="AZ99">
            <v>7400</v>
          </cell>
          <cell r="BA99" t="str">
            <v>+</v>
          </cell>
          <cell r="BB99" t="str">
            <v>040</v>
          </cell>
          <cell r="BC99" t="str">
            <v>SOR24010</v>
          </cell>
          <cell r="BD99" t="str">
            <v>XLS-Bügelversion Gehörschutz</v>
          </cell>
          <cell r="BE99" t="str">
            <v>BERL</v>
          </cell>
          <cell r="BF99" t="str">
            <v>F</v>
          </cell>
          <cell r="BG99"/>
          <cell r="BH99" t="str">
            <v>PD</v>
          </cell>
          <cell r="BI99"/>
          <cell r="BJ99">
            <v>3.43</v>
          </cell>
          <cell r="BK99"/>
          <cell r="BL99">
            <v>1</v>
          </cell>
          <cell r="BM99">
            <v>1247</v>
          </cell>
          <cell r="BN99" t="str">
            <v>ST</v>
          </cell>
          <cell r="BO99">
            <v>3.43</v>
          </cell>
          <cell r="BP99"/>
          <cell r="BQ99" t="str">
            <v>000090010000001000</v>
          </cell>
          <cell r="BR99" t="str">
            <v>HAWA</v>
          </cell>
          <cell r="BS99" t="str">
            <v>AUER_SDIV</v>
          </cell>
          <cell r="BT99" t="str">
            <v>089</v>
          </cell>
          <cell r="BU99" t="str">
            <v>9800</v>
          </cell>
        </row>
        <row r="100">
          <cell r="AZ100">
            <v>7500</v>
          </cell>
          <cell r="BA100" t="str">
            <v>+</v>
          </cell>
          <cell r="BB100" t="str">
            <v>040</v>
          </cell>
          <cell r="BC100" t="str">
            <v>SOR25000</v>
          </cell>
          <cell r="BD100" t="str">
            <v>BasicLine CutOff-Bügelversion</v>
          </cell>
          <cell r="BE100" t="str">
            <v>BERL</v>
          </cell>
          <cell r="BF100" t="str">
            <v>F</v>
          </cell>
          <cell r="BG100"/>
          <cell r="BH100" t="str">
            <v>PD</v>
          </cell>
          <cell r="BI100"/>
          <cell r="BJ100">
            <v>38.340000000000003</v>
          </cell>
          <cell r="BK100"/>
          <cell r="BL100">
            <v>1</v>
          </cell>
          <cell r="BM100">
            <v>451</v>
          </cell>
          <cell r="BN100" t="str">
            <v>ST</v>
          </cell>
          <cell r="BO100">
            <v>38.340000000000003</v>
          </cell>
          <cell r="BP100"/>
          <cell r="BQ100" t="str">
            <v>000090011000001008</v>
          </cell>
          <cell r="BR100" t="str">
            <v>HAWA</v>
          </cell>
          <cell r="BS100" t="str">
            <v>AUER_SDIV</v>
          </cell>
          <cell r="BT100" t="str">
            <v>089</v>
          </cell>
          <cell r="BU100" t="str">
            <v>9800</v>
          </cell>
        </row>
        <row r="101">
          <cell r="AZ101">
            <v>7600</v>
          </cell>
          <cell r="BA101" t="str">
            <v>+</v>
          </cell>
          <cell r="BB101" t="str">
            <v>040</v>
          </cell>
          <cell r="BC101" t="str">
            <v>SOR26000</v>
          </cell>
          <cell r="BD101" t="str">
            <v>BasicLine FM-Bügelversion</v>
          </cell>
          <cell r="BE101" t="str">
            <v>BERL</v>
          </cell>
          <cell r="BF101" t="str">
            <v>F</v>
          </cell>
          <cell r="BG101"/>
          <cell r="BH101" t="str">
            <v>PD</v>
          </cell>
          <cell r="BI101"/>
          <cell r="BJ101">
            <v>31.01</v>
          </cell>
          <cell r="BK101"/>
          <cell r="BL101">
            <v>1</v>
          </cell>
          <cell r="BM101">
            <v>86</v>
          </cell>
          <cell r="BN101" t="str">
            <v>ST</v>
          </cell>
          <cell r="BO101">
            <v>31.01</v>
          </cell>
          <cell r="BP101"/>
          <cell r="BQ101" t="str">
            <v>000090011000001010</v>
          </cell>
          <cell r="BR101" t="str">
            <v>HAWA</v>
          </cell>
          <cell r="BS101" t="str">
            <v>AUER_SDIV</v>
          </cell>
          <cell r="BT101" t="str">
            <v>089</v>
          </cell>
          <cell r="BU101" t="str">
            <v>9800</v>
          </cell>
        </row>
        <row r="102">
          <cell r="AZ102">
            <v>7700</v>
          </cell>
          <cell r="BA102" t="str">
            <v>+</v>
          </cell>
          <cell r="BB102" t="str">
            <v>040</v>
          </cell>
          <cell r="BC102" t="str">
            <v>SOR30000</v>
          </cell>
          <cell r="BD102" t="str">
            <v>BasicLine ListenOnly-Bügelversion</v>
          </cell>
          <cell r="BE102" t="str">
            <v>BERL</v>
          </cell>
          <cell r="BF102" t="str">
            <v>F</v>
          </cell>
          <cell r="BG102"/>
          <cell r="BH102" t="str">
            <v>PD</v>
          </cell>
          <cell r="BI102"/>
          <cell r="BJ102">
            <v>17.68</v>
          </cell>
          <cell r="BK102"/>
          <cell r="BL102">
            <v>1</v>
          </cell>
          <cell r="BM102">
            <v>14</v>
          </cell>
          <cell r="BN102" t="str">
            <v>ST</v>
          </cell>
          <cell r="BO102">
            <v>17.68</v>
          </cell>
          <cell r="BP102"/>
          <cell r="BQ102" t="str">
            <v>000090011000001006</v>
          </cell>
          <cell r="BR102" t="str">
            <v>HAWA</v>
          </cell>
          <cell r="BS102" t="str">
            <v>AUER_SDIV</v>
          </cell>
          <cell r="BT102" t="str">
            <v>089</v>
          </cell>
          <cell r="BU102" t="str">
            <v>9800</v>
          </cell>
        </row>
        <row r="103">
          <cell r="AZ103">
            <v>7800</v>
          </cell>
          <cell r="BA103" t="str">
            <v>+</v>
          </cell>
          <cell r="BB103" t="str">
            <v>040</v>
          </cell>
          <cell r="BC103" t="str">
            <v>SOR35000</v>
          </cell>
          <cell r="BD103" t="str">
            <v>ProLine CutOff-Bügelversion</v>
          </cell>
          <cell r="BE103" t="str">
            <v>BERL</v>
          </cell>
          <cell r="BF103" t="str">
            <v>F</v>
          </cell>
          <cell r="BG103"/>
          <cell r="BH103" t="str">
            <v>PD</v>
          </cell>
          <cell r="BI103"/>
          <cell r="BJ103">
            <v>56.48</v>
          </cell>
          <cell r="BK103"/>
          <cell r="BL103">
            <v>1</v>
          </cell>
          <cell r="BM103">
            <v>257</v>
          </cell>
          <cell r="BN103" t="str">
            <v>ST</v>
          </cell>
          <cell r="BO103">
            <v>56.48</v>
          </cell>
          <cell r="BP103"/>
          <cell r="BQ103" t="str">
            <v>000090011100001034</v>
          </cell>
          <cell r="BR103" t="str">
            <v>HAWA</v>
          </cell>
          <cell r="BS103" t="str">
            <v>AUER_SDIV</v>
          </cell>
          <cell r="BT103" t="str">
            <v>089</v>
          </cell>
          <cell r="BU103" t="str">
            <v>9800</v>
          </cell>
        </row>
        <row r="104">
          <cell r="AZ104">
            <v>7900</v>
          </cell>
          <cell r="BA104" t="str">
            <v>+</v>
          </cell>
          <cell r="BB104" t="str">
            <v>040</v>
          </cell>
          <cell r="BC104" t="str">
            <v>SOR36100</v>
          </cell>
          <cell r="BD104" t="str">
            <v>ProLine FM-Bügelversion</v>
          </cell>
          <cell r="BE104" t="str">
            <v>BERL</v>
          </cell>
          <cell r="BF104" t="str">
            <v>F</v>
          </cell>
          <cell r="BG104"/>
          <cell r="BH104" t="str">
            <v>PD</v>
          </cell>
          <cell r="BI104"/>
          <cell r="BJ104">
            <v>39.46</v>
          </cell>
          <cell r="BK104"/>
          <cell r="BL104">
            <v>1</v>
          </cell>
          <cell r="BM104">
            <v>105</v>
          </cell>
          <cell r="BN104" t="str">
            <v>ST</v>
          </cell>
          <cell r="BO104">
            <v>39.46</v>
          </cell>
          <cell r="BP104"/>
          <cell r="BQ104" t="str">
            <v>000090011100001036</v>
          </cell>
          <cell r="BR104" t="str">
            <v>HAWA</v>
          </cell>
          <cell r="BS104" t="str">
            <v>AUER_SDIV</v>
          </cell>
          <cell r="BT104" t="str">
            <v>089</v>
          </cell>
          <cell r="BU104" t="str">
            <v>9800</v>
          </cell>
        </row>
        <row r="105">
          <cell r="AZ105">
            <v>8000</v>
          </cell>
          <cell r="BA105" t="str">
            <v>+</v>
          </cell>
          <cell r="BB105" t="str">
            <v>040</v>
          </cell>
          <cell r="BC105" t="str">
            <v>SOR37100</v>
          </cell>
          <cell r="BD105" t="str">
            <v>ProLine Dual-Bügelversion</v>
          </cell>
          <cell r="BE105" t="str">
            <v>BERL</v>
          </cell>
          <cell r="BF105" t="str">
            <v>F</v>
          </cell>
          <cell r="BG105"/>
          <cell r="BH105" t="str">
            <v>PD</v>
          </cell>
          <cell r="BI105"/>
          <cell r="BJ105">
            <v>61.5</v>
          </cell>
          <cell r="BK105"/>
          <cell r="BL105">
            <v>1</v>
          </cell>
          <cell r="BM105">
            <v>103</v>
          </cell>
          <cell r="BN105" t="str">
            <v>ST</v>
          </cell>
          <cell r="BO105">
            <v>61.5</v>
          </cell>
          <cell r="BP105"/>
          <cell r="BQ105" t="str">
            <v>000090011100001038</v>
          </cell>
          <cell r="BR105" t="str">
            <v>HAWA</v>
          </cell>
          <cell r="BS105" t="str">
            <v>AUER_SDIV</v>
          </cell>
          <cell r="BT105" t="str">
            <v>089</v>
          </cell>
          <cell r="BU105" t="str">
            <v>9800</v>
          </cell>
        </row>
        <row r="106">
          <cell r="AZ106">
            <v>8100</v>
          </cell>
          <cell r="BA106" t="str">
            <v>+</v>
          </cell>
          <cell r="BB106" t="str">
            <v>040</v>
          </cell>
          <cell r="BC106" t="str">
            <v>SOR40000</v>
          </cell>
          <cell r="BD106" t="str">
            <v>ProLine ListenOnly-Bügelversion</v>
          </cell>
          <cell r="BE106" t="str">
            <v>BERL</v>
          </cell>
          <cell r="BF106" t="str">
            <v>F</v>
          </cell>
          <cell r="BG106"/>
          <cell r="BH106" t="str">
            <v>PD</v>
          </cell>
          <cell r="BI106"/>
          <cell r="BJ106">
            <v>29.62</v>
          </cell>
          <cell r="BK106"/>
          <cell r="BL106">
            <v>1</v>
          </cell>
          <cell r="BM106">
            <v>26</v>
          </cell>
          <cell r="BN106" t="str">
            <v>ST</v>
          </cell>
          <cell r="BO106">
            <v>29.62</v>
          </cell>
          <cell r="BP106"/>
          <cell r="BQ106" t="str">
            <v>000090011100001032</v>
          </cell>
          <cell r="BR106" t="str">
            <v>HAWA</v>
          </cell>
          <cell r="BS106" t="str">
            <v>AUER_SDIV</v>
          </cell>
          <cell r="BT106" t="str">
            <v>089</v>
          </cell>
          <cell r="BU106" t="str">
            <v>9800</v>
          </cell>
        </row>
        <row r="107">
          <cell r="AZ107">
            <v>8200</v>
          </cell>
          <cell r="BA107" t="str">
            <v>+</v>
          </cell>
          <cell r="BB107" t="str">
            <v>040</v>
          </cell>
          <cell r="BC107" t="str">
            <v>SOR60020</v>
          </cell>
          <cell r="BD107" t="str">
            <v>Visierhalter für Helm</v>
          </cell>
          <cell r="BE107" t="str">
            <v>BERL</v>
          </cell>
          <cell r="BF107" t="str">
            <v>F</v>
          </cell>
          <cell r="BG107"/>
          <cell r="BH107" t="str">
            <v>PD</v>
          </cell>
          <cell r="BI107"/>
          <cell r="BJ107">
            <v>3.69</v>
          </cell>
          <cell r="BK107"/>
          <cell r="BL107">
            <v>1</v>
          </cell>
          <cell r="BM107">
            <v>481</v>
          </cell>
          <cell r="BN107" t="str">
            <v>ST</v>
          </cell>
          <cell r="BO107">
            <v>2.5099999999999998</v>
          </cell>
          <cell r="BP107"/>
          <cell r="BQ107" t="str">
            <v>000060000200001040</v>
          </cell>
          <cell r="BR107" t="str">
            <v>HAWA</v>
          </cell>
          <cell r="BS107" t="str">
            <v>AUER_SDIV</v>
          </cell>
          <cell r="BT107" t="str">
            <v>089</v>
          </cell>
          <cell r="BU107" t="str">
            <v>9800</v>
          </cell>
        </row>
        <row r="108">
          <cell r="AZ108">
            <v>8300</v>
          </cell>
          <cell r="BA108" t="str">
            <v>+</v>
          </cell>
          <cell r="BB108" t="str">
            <v>040</v>
          </cell>
          <cell r="BC108" t="str">
            <v>SOR60065</v>
          </cell>
          <cell r="BD108" t="str">
            <v>Nylongitter-Visier</v>
          </cell>
          <cell r="BE108" t="str">
            <v>BERL</v>
          </cell>
          <cell r="BF108" t="str">
            <v>F</v>
          </cell>
          <cell r="BG108"/>
          <cell r="BH108" t="str">
            <v>PD</v>
          </cell>
          <cell r="BI108"/>
          <cell r="BJ108">
            <v>2.97</v>
          </cell>
          <cell r="BK108"/>
          <cell r="BL108">
            <v>1</v>
          </cell>
          <cell r="BM108">
            <v>91</v>
          </cell>
          <cell r="BN108" t="str">
            <v>ST</v>
          </cell>
          <cell r="BO108">
            <v>2.97</v>
          </cell>
          <cell r="BP108"/>
          <cell r="BQ108" t="str">
            <v>000060000200001040</v>
          </cell>
          <cell r="BR108" t="str">
            <v>HAWA</v>
          </cell>
          <cell r="BS108" t="str">
            <v>AUER_SDIV</v>
          </cell>
          <cell r="BT108" t="str">
            <v>089</v>
          </cell>
          <cell r="BU108" t="str">
            <v>9800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 01 see revised by JB"/>
      <sheetName val="PG 01 - JB 15.10.07"/>
      <sheetName val="PG 03"/>
      <sheetName val="PG 05"/>
      <sheetName val="PG 06"/>
      <sheetName val="PG 09"/>
      <sheetName val="PG 10"/>
      <sheetName val="PG 13"/>
      <sheetName val="PG 18"/>
      <sheetName val="PG 19"/>
      <sheetName val="PG 23"/>
      <sheetName val="PG 26"/>
      <sheetName val="PG 26 Give-aways"/>
      <sheetName val="PG 27"/>
      <sheetName val="PG 28"/>
      <sheetName val="PG 34"/>
      <sheetName val="Sordin"/>
      <sheetName val="PG 36"/>
      <sheetName val="PG 37"/>
      <sheetName val="O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manually by Frau Gerhold</v>
          </cell>
        </row>
        <row r="2">
          <cell r="A2" t="str">
            <v>Delete sales views</v>
          </cell>
        </row>
        <row r="3">
          <cell r="A3" t="str">
            <v>ERC only</v>
          </cell>
        </row>
        <row r="4">
          <cell r="A4" t="str">
            <v>Gallet Product</v>
          </cell>
        </row>
        <row r="5">
          <cell r="A5" t="str">
            <v>InterCo only</v>
          </cell>
        </row>
        <row r="6">
          <cell r="A6" t="str">
            <v>MEE only</v>
          </cell>
        </row>
        <row r="7">
          <cell r="A7" t="str">
            <v>No Price/no InterCo</v>
          </cell>
        </row>
        <row r="8">
          <cell r="A8" t="str">
            <v>Not in Price Book</v>
          </cell>
        </row>
        <row r="9">
          <cell r="A9" t="str">
            <v>Phase-out</v>
          </cell>
        </row>
        <row r="10">
          <cell r="A10" t="str">
            <v>Price decreased</v>
          </cell>
        </row>
        <row r="11">
          <cell r="A11" t="str">
            <v>Price increased above standard</v>
          </cell>
        </row>
        <row r="12">
          <cell r="A12" t="str">
            <v>Price unchanged</v>
          </cell>
        </row>
        <row r="13">
          <cell r="A13" t="str">
            <v>Sellout</v>
          </cell>
        </row>
        <row r="14">
          <cell r="A14" t="str">
            <v>Unitor only</v>
          </cell>
        </row>
        <row r="15">
          <cell r="A15" t="str">
            <v>07 Project</v>
          </cell>
        </row>
        <row r="16">
          <cell r="A16" t="str">
            <v>7010 only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 01 see revised by JB"/>
      <sheetName val="PG 01 - JB 15.10.07"/>
      <sheetName val="PG 03"/>
      <sheetName val="PG 05"/>
      <sheetName val="PG 06"/>
      <sheetName val="PG 09"/>
      <sheetName val="PG 10"/>
      <sheetName val="PG 13"/>
      <sheetName val="PG 18"/>
      <sheetName val="PG 19"/>
      <sheetName val="PG 23"/>
      <sheetName val="PG 26"/>
      <sheetName val="PG 26 Give-aways"/>
      <sheetName val="PG 27"/>
      <sheetName val="PG 28"/>
      <sheetName val="PG 34"/>
      <sheetName val="Sordin"/>
      <sheetName val="PG 36"/>
      <sheetName val="PG 37"/>
      <sheetName val="O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manually by Frau Gerhold</v>
          </cell>
        </row>
        <row r="2">
          <cell r="A2" t="str">
            <v>Delete sales views</v>
          </cell>
        </row>
        <row r="3">
          <cell r="A3" t="str">
            <v>ERC only</v>
          </cell>
        </row>
        <row r="4">
          <cell r="A4" t="str">
            <v>Gallet Product</v>
          </cell>
        </row>
        <row r="5">
          <cell r="A5" t="str">
            <v>InterCo only</v>
          </cell>
        </row>
        <row r="6">
          <cell r="A6" t="str">
            <v>MEE only</v>
          </cell>
        </row>
        <row r="7">
          <cell r="A7" t="str">
            <v>No Price/no InterCo</v>
          </cell>
        </row>
        <row r="8">
          <cell r="A8" t="str">
            <v>Not in Price Book</v>
          </cell>
        </row>
        <row r="9">
          <cell r="A9" t="str">
            <v>Phase-out</v>
          </cell>
        </row>
        <row r="10">
          <cell r="A10" t="str">
            <v>Price decreased</v>
          </cell>
        </row>
        <row r="11">
          <cell r="A11" t="str">
            <v>Price increased above standard</v>
          </cell>
        </row>
        <row r="12">
          <cell r="A12" t="str">
            <v>Price unchanged</v>
          </cell>
        </row>
        <row r="13">
          <cell r="A13" t="str">
            <v>Sellout</v>
          </cell>
        </row>
        <row r="14">
          <cell r="A14" t="str">
            <v>Unitor only</v>
          </cell>
        </row>
        <row r="15">
          <cell r="A15" t="str">
            <v>07 Project</v>
          </cell>
        </row>
        <row r="16">
          <cell r="A16" t="str">
            <v>7010 only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 &amp; 2006 Cost"/>
      <sheetName val="Master"/>
      <sheetName val="Master PG 07"/>
      <sheetName val="2006 LP VS 7000 - engl - 04.07."/>
      <sheetName val="2006 LP VS 7010 - engl - 04.07."/>
      <sheetName val="2006 LP VS 7000 - 04.07.06"/>
      <sheetName val="2006 LP VS 7010 - 04.07.06"/>
      <sheetName val="2006 InterCo - engl - 04.07.200"/>
      <sheetName val="2006 InterCo - 04.07.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Master PG 07"/>
      <sheetName val="PHI &amp; 2006 Cost"/>
      <sheetName val="2006 LP VS 7000 - engl - 04.07."/>
      <sheetName val="2006 LP VS 7010 - engl - 04.07."/>
      <sheetName val="2006 LP VS 7000 - 04.07.06"/>
      <sheetName val="2006 LP VS 7010 - 04.07.06"/>
      <sheetName val="2006 InterCo - engl - 04.07.200"/>
      <sheetName val="2006 InterCo - 04.07.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xt steps"/>
      <sheetName val="Release Notes"/>
      <sheetName val="F2 X-TREM code creation"/>
      <sheetName val="List of choices"/>
      <sheetName val="List price generator"/>
      <sheetName val="List price generator 2017"/>
      <sheetName val="converterinput"/>
    </sheetNames>
    <sheetDataSet>
      <sheetData sheetId="0"/>
      <sheetData sheetId="1"/>
      <sheetData sheetId="2"/>
      <sheetData sheetId="3">
        <row r="5">
          <cell r="A5" t="str">
            <v>1 - vented</v>
          </cell>
          <cell r="B5">
            <v>1</v>
          </cell>
          <cell r="C5">
            <v>115</v>
          </cell>
          <cell r="D5">
            <v>0</v>
          </cell>
          <cell r="E5" t="str">
            <v>, vented shell</v>
          </cell>
          <cell r="F5" t="str">
            <v>, ventilé</v>
          </cell>
          <cell r="G5" t="str">
            <v>, belüftete Helmschale</v>
          </cell>
        </row>
        <row r="6">
          <cell r="A6" t="str">
            <v>2 - non vented</v>
          </cell>
          <cell r="B6">
            <v>2</v>
          </cell>
          <cell r="C6">
            <v>115</v>
          </cell>
          <cell r="D6">
            <v>0</v>
          </cell>
          <cell r="E6" t="str">
            <v>, non vented shell</v>
          </cell>
          <cell r="F6" t="str">
            <v>, non-ventilé</v>
          </cell>
          <cell r="G6" t="str">
            <v>, unbelüftete Helmschale</v>
          </cell>
        </row>
        <row r="9">
          <cell r="A9" t="str">
            <v>3 - 3 pt chinstrap (EN16471/16473)</v>
          </cell>
          <cell r="B9">
            <v>3</v>
          </cell>
          <cell r="C9">
            <v>0</v>
          </cell>
          <cell r="D9">
            <v>0</v>
          </cell>
          <cell r="E9" t="str">
            <v>, 3pt chinstrap</v>
          </cell>
          <cell r="F9" t="str">
            <v>, jugulaire 3 pt</v>
          </cell>
          <cell r="G9" t="str">
            <v>, 3 Pkt.-Kinnriemen</v>
          </cell>
        </row>
        <row r="12">
          <cell r="A12" t="str">
            <v>0 - None</v>
          </cell>
          <cell r="B12">
            <v>0</v>
          </cell>
          <cell r="C12">
            <v>0</v>
          </cell>
          <cell r="D12">
            <v>0</v>
          </cell>
          <cell r="G12">
            <v>0</v>
          </cell>
        </row>
        <row r="13">
          <cell r="A13" t="str">
            <v>2 - Responder Goggle EN166 (GA3027B)</v>
          </cell>
          <cell r="B13">
            <v>2</v>
          </cell>
          <cell r="C13">
            <v>27.18</v>
          </cell>
          <cell r="D13">
            <v>0</v>
          </cell>
          <cell r="E13" t="str">
            <v>, RESPONDER goggle EN 166</v>
          </cell>
          <cell r="F13" t="str">
            <v>, lunettes EN 166  RESPONDER</v>
          </cell>
          <cell r="G13" t="str">
            <v>,  RESPONDER Korbbrille EN 166</v>
          </cell>
        </row>
        <row r="20">
          <cell r="A20" t="str">
            <v>4 - lamp brackets (right and left)</v>
          </cell>
          <cell r="B20">
            <v>4</v>
          </cell>
          <cell r="C20">
            <v>15</v>
          </cell>
          <cell r="D20">
            <v>0</v>
          </cell>
          <cell r="E20" t="str">
            <v>, lamp bracket right + left</v>
          </cell>
          <cell r="F20" t="str">
            <v>, support de lampe droite+gauche</v>
          </cell>
          <cell r="G20" t="str">
            <v>, Lampenhalterung rechts und links</v>
          </cell>
        </row>
        <row r="29">
          <cell r="A29" t="str">
            <v>0 - None</v>
          </cell>
          <cell r="B29">
            <v>0</v>
          </cell>
          <cell r="C29">
            <v>0</v>
          </cell>
          <cell r="D29">
            <v>0</v>
          </cell>
          <cell r="G29">
            <v>0</v>
          </cell>
        </row>
        <row r="30">
          <cell r="A30" t="str">
            <v>1 - Printed and supplied by customer</v>
          </cell>
          <cell r="B30">
            <v>1</v>
          </cell>
          <cell r="C30">
            <v>1.05</v>
          </cell>
          <cell r="D30">
            <v>0</v>
          </cell>
          <cell r="E30" t="str">
            <v>, customer labelled</v>
          </cell>
          <cell r="F30" t="str">
            <v>, imprimé fournis par client</v>
          </cell>
          <cell r="G30" t="str">
            <v>, kundenspez. Etikett</v>
          </cell>
        </row>
        <row r="31">
          <cell r="A31" t="str">
            <v>2 - Printed by MSA</v>
          </cell>
          <cell r="B31">
            <v>2</v>
          </cell>
          <cell r="C31">
            <v>3.35</v>
          </cell>
          <cell r="D31">
            <v>0</v>
          </cell>
          <cell r="E31" t="str">
            <v>, specific printed label</v>
          </cell>
          <cell r="F31" t="str">
            <v>, imprimé (MSA)</v>
          </cell>
          <cell r="G31" t="str">
            <v>, kundenspez. Etikett (MSA)</v>
          </cell>
        </row>
        <row r="32">
          <cell r="A32" t="str">
            <v>3 - Transponder supplied by customer</v>
          </cell>
          <cell r="B32">
            <v>3</v>
          </cell>
          <cell r="C32">
            <v>1.05</v>
          </cell>
          <cell r="D32">
            <v>0</v>
          </cell>
          <cell r="E32" t="str">
            <v>, customer transponder</v>
          </cell>
          <cell r="F32" t="str">
            <v>, Transponder fourni par client</v>
          </cell>
          <cell r="G32" t="str">
            <v>, Transponder (Kunde)</v>
          </cell>
        </row>
        <row r="33">
          <cell r="A33" t="str">
            <v>4 - Transponder by MSA ref 10075133</v>
          </cell>
          <cell r="B33">
            <v>4</v>
          </cell>
          <cell r="C33">
            <v>3.87</v>
          </cell>
          <cell r="D33">
            <v>0</v>
          </cell>
          <cell r="E33" t="str">
            <v>, MSA Transponder</v>
          </cell>
          <cell r="F33" t="str">
            <v xml:space="preserve">, Transponder MSA </v>
          </cell>
          <cell r="G33" t="str">
            <v>, Transponder (MSA)</v>
          </cell>
        </row>
        <row r="34">
          <cell r="A34" t="str">
            <v>5-  Blue/White/Red label (France only)</v>
          </cell>
          <cell r="B34">
            <v>5</v>
          </cell>
          <cell r="C34">
            <v>0</v>
          </cell>
          <cell r="D34">
            <v>0</v>
          </cell>
        </row>
        <row r="41">
          <cell r="A41" t="str">
            <v>RE - Red</v>
          </cell>
          <cell r="B41" t="str">
            <v>RE</v>
          </cell>
          <cell r="C41">
            <v>0</v>
          </cell>
          <cell r="D41">
            <v>0</v>
          </cell>
          <cell r="E41" t="str">
            <v xml:space="preserve">, red </v>
          </cell>
          <cell r="F41" t="str">
            <v>, rouge</v>
          </cell>
          <cell r="G41" t="str">
            <v>, rot</v>
          </cell>
        </row>
        <row r="42">
          <cell r="A42" t="str">
            <v>JD - Yellow (plain)</v>
          </cell>
          <cell r="B42" t="str">
            <v>JD</v>
          </cell>
          <cell r="C42">
            <v>0</v>
          </cell>
          <cell r="D42">
            <v>0</v>
          </cell>
          <cell r="E42" t="str">
            <v>, yellow (plain)</v>
          </cell>
          <cell r="F42" t="str">
            <v>, jaune</v>
          </cell>
          <cell r="G42" t="str">
            <v>, gelb</v>
          </cell>
        </row>
        <row r="43">
          <cell r="A43" t="str">
            <v>BA - White</v>
          </cell>
          <cell r="B43" t="str">
            <v>BA</v>
          </cell>
          <cell r="C43">
            <v>0</v>
          </cell>
          <cell r="D43">
            <v>0</v>
          </cell>
          <cell r="E43" t="str">
            <v>, white</v>
          </cell>
          <cell r="F43" t="str">
            <v>, blanc</v>
          </cell>
          <cell r="G43" t="str">
            <v>, weiss</v>
          </cell>
        </row>
        <row r="44">
          <cell r="A44" t="str">
            <v>JL - Yellow (fluo)</v>
          </cell>
          <cell r="B44" t="str">
            <v>JL</v>
          </cell>
          <cell r="C44">
            <v>8.26</v>
          </cell>
          <cell r="D44">
            <v>0</v>
          </cell>
          <cell r="E44" t="str">
            <v>, yellow (fluoresc.)</v>
          </cell>
          <cell r="F44" t="str">
            <v>, jaune fluo</v>
          </cell>
          <cell r="G44" t="str">
            <v>, leuchtgelb</v>
          </cell>
        </row>
        <row r="45">
          <cell r="A45" t="str">
            <v>OB - Orange (fluo)</v>
          </cell>
          <cell r="B45" t="str">
            <v>OB</v>
          </cell>
          <cell r="C45">
            <v>8.26</v>
          </cell>
          <cell r="D45">
            <v>0</v>
          </cell>
          <cell r="E45" t="str">
            <v>, orange (fluoresc.)</v>
          </cell>
          <cell r="F45" t="str">
            <v>, orange fluo</v>
          </cell>
          <cell r="G45" t="str">
            <v>, leuchtorange</v>
          </cell>
        </row>
        <row r="46">
          <cell r="A46" t="str">
            <v>VF - Photoluminescent</v>
          </cell>
          <cell r="B46" t="str">
            <v>VF</v>
          </cell>
          <cell r="C46">
            <v>14.12</v>
          </cell>
          <cell r="D46">
            <v>0</v>
          </cell>
          <cell r="E46" t="str">
            <v>, photoluminescent</v>
          </cell>
          <cell r="F46" t="str">
            <v>, photoluminescent</v>
          </cell>
          <cell r="G46" t="str">
            <v>, nachleuchtend</v>
          </cell>
        </row>
        <row r="47">
          <cell r="A47" t="str">
            <v>IM - Blue</v>
          </cell>
          <cell r="B47" t="str">
            <v>IM</v>
          </cell>
          <cell r="C47">
            <v>0</v>
          </cell>
          <cell r="D47">
            <v>0</v>
          </cell>
          <cell r="E47" t="str">
            <v>, blue</v>
          </cell>
          <cell r="F47" t="str">
            <v>, bleu</v>
          </cell>
          <cell r="G47" t="str">
            <v>, blau</v>
          </cell>
        </row>
        <row r="48">
          <cell r="A48" t="str">
            <v>VA - Green</v>
          </cell>
          <cell r="B48" t="str">
            <v>VA</v>
          </cell>
          <cell r="C48">
            <v>0</v>
          </cell>
          <cell r="D48">
            <v>0</v>
          </cell>
          <cell r="E48" t="str">
            <v>, green</v>
          </cell>
          <cell r="F48" t="str">
            <v>, vert</v>
          </cell>
          <cell r="G48" t="str">
            <v>, grün</v>
          </cell>
        </row>
        <row r="49">
          <cell r="A49" t="str">
            <v>NM - Grey</v>
          </cell>
          <cell r="B49" t="str">
            <v>NM</v>
          </cell>
          <cell r="C49">
            <v>0</v>
          </cell>
          <cell r="D49">
            <v>0</v>
          </cell>
          <cell r="E49" t="str">
            <v>, grey</v>
          </cell>
          <cell r="F49" t="str">
            <v>, gris</v>
          </cell>
          <cell r="G49" t="str">
            <v>, grau</v>
          </cell>
        </row>
        <row r="50">
          <cell r="A50" t="str">
            <v>NA - Black</v>
          </cell>
          <cell r="B50" t="str">
            <v>NA</v>
          </cell>
          <cell r="C50">
            <v>0</v>
          </cell>
          <cell r="D50">
            <v>0</v>
          </cell>
          <cell r="E50" t="str">
            <v>, black</v>
          </cell>
          <cell r="F50" t="str">
            <v>, noir</v>
          </cell>
          <cell r="G50" t="str">
            <v>, schwarz</v>
          </cell>
        </row>
        <row r="53">
          <cell r="A53" t="str">
            <v>0 - no sticker</v>
          </cell>
          <cell r="B53" t="str">
            <v>000</v>
          </cell>
          <cell r="C53">
            <v>0</v>
          </cell>
          <cell r="D53">
            <v>0</v>
          </cell>
          <cell r="G53">
            <v>0</v>
          </cell>
        </row>
        <row r="54">
          <cell r="A54" t="str">
            <v>B00 - silver (front, lateral, back), no marking</v>
          </cell>
          <cell r="B54" t="str">
            <v>B00</v>
          </cell>
          <cell r="C54">
            <v>11.19</v>
          </cell>
          <cell r="D54">
            <v>0</v>
          </cell>
          <cell r="E54" t="str">
            <v>, silver reflectants</v>
          </cell>
          <cell r="F54" t="str">
            <v>, retroreflechissants blancs</v>
          </cell>
          <cell r="G54" t="str">
            <v>, silberne Reflektionsstreifen</v>
          </cell>
        </row>
        <row r="55">
          <cell r="A55" t="str">
            <v>J00 - yellow (front, lateral, back), no marking</v>
          </cell>
          <cell r="B55" t="str">
            <v>J00</v>
          </cell>
          <cell r="C55">
            <v>11.19</v>
          </cell>
          <cell r="D55">
            <v>0</v>
          </cell>
          <cell r="E55" t="str">
            <v>, yellow reflectants</v>
          </cell>
          <cell r="F55" t="str">
            <v>, retroreflechissants jaunes</v>
          </cell>
          <cell r="G55" t="str">
            <v>, gelbe Reflektionsstreifen</v>
          </cell>
        </row>
        <row r="56">
          <cell r="A56" t="str">
            <v>R00 - red (front, lateral, back), no marking</v>
          </cell>
          <cell r="B56" t="str">
            <v>R00</v>
          </cell>
          <cell r="C56">
            <v>11.19</v>
          </cell>
          <cell r="D56">
            <v>0</v>
          </cell>
          <cell r="E56" t="str">
            <v>, red reflectants</v>
          </cell>
          <cell r="F56" t="str">
            <v>, retroreflechissants rouges</v>
          </cell>
          <cell r="G56" t="str">
            <v>, rote Reflektionsstreifen</v>
          </cell>
        </row>
        <row r="57">
          <cell r="A57" t="str">
            <v>T00 - blue (front, lateral, back), no marking</v>
          </cell>
          <cell r="B57" t="str">
            <v>T00</v>
          </cell>
          <cell r="C57">
            <v>11.19</v>
          </cell>
          <cell r="D57">
            <v>0</v>
          </cell>
          <cell r="E57" t="str">
            <v>, blue reflectants</v>
          </cell>
          <cell r="F57" t="str">
            <v>, retroreflechissants bleues</v>
          </cell>
          <cell r="G57" t="str">
            <v>, blau Reflektionsstreifen</v>
          </cell>
        </row>
        <row r="58">
          <cell r="A58" t="str">
            <v>V00 - green (front, lateral, back), no marking</v>
          </cell>
          <cell r="B58" t="str">
            <v>V00</v>
          </cell>
          <cell r="C58">
            <v>11.19</v>
          </cell>
          <cell r="D58">
            <v>0</v>
          </cell>
          <cell r="E58" t="str">
            <v>, blue reflectants</v>
          </cell>
          <cell r="F58" t="str">
            <v>, retroreflechissants verts</v>
          </cell>
          <cell r="G58" t="str">
            <v>, grüne Reflektionsstreifen</v>
          </cell>
        </row>
        <row r="59">
          <cell r="A59" t="str">
            <v>Z - Other (please specify)</v>
          </cell>
          <cell r="B59" t="str">
            <v>ZZZ</v>
          </cell>
          <cell r="C59" t="str">
            <v>consult us</v>
          </cell>
          <cell r="D59">
            <v>0</v>
          </cell>
          <cell r="E59" t="str">
            <v>, specific reflectants</v>
          </cell>
          <cell r="F59" t="str">
            <v>, retroreflechissants spécifiques</v>
          </cell>
          <cell r="G59" t="str">
            <v>, spezielle Reflektionsstreifen</v>
          </cell>
        </row>
      </sheetData>
      <sheetData sheetId="4"/>
      <sheetData sheetId="5"/>
      <sheetData sheetId="6">
        <row r="11">
          <cell r="A11">
            <v>1</v>
          </cell>
          <cell r="B11" t="str">
            <v>1 - vented</v>
          </cell>
          <cell r="C11">
            <v>115</v>
          </cell>
          <cell r="D11" t="str">
            <v>, vented shell</v>
          </cell>
          <cell r="E11" t="str">
            <v>, ventilé</v>
          </cell>
          <cell r="F11" t="str">
            <v>, belüftete Helmschale</v>
          </cell>
        </row>
        <row r="12">
          <cell r="A12">
            <v>2</v>
          </cell>
          <cell r="B12" t="str">
            <v>2 - non vented</v>
          </cell>
          <cell r="C12">
            <v>115</v>
          </cell>
          <cell r="D12" t="str">
            <v>, non vented shell</v>
          </cell>
          <cell r="E12" t="str">
            <v>, non-ventilé</v>
          </cell>
          <cell r="F12" t="str">
            <v>, unbelüftete Helmschale</v>
          </cell>
        </row>
        <row r="15">
          <cell r="A15">
            <v>0</v>
          </cell>
          <cell r="B15" t="str">
            <v>0 - None</v>
          </cell>
          <cell r="C15">
            <v>0</v>
          </cell>
          <cell r="D15" t="str">
            <v>, w/o chinstrap</v>
          </cell>
          <cell r="E15" t="str">
            <v>, sans jugulaire</v>
          </cell>
          <cell r="F15" t="str">
            <v>, ohne Kinnriemen</v>
          </cell>
        </row>
        <row r="16">
          <cell r="A16">
            <v>1</v>
          </cell>
          <cell r="B16" t="str">
            <v>1 - 3 pt chinstrap [EN12492]</v>
          </cell>
          <cell r="C16" t="e">
            <v>#REF!</v>
          </cell>
          <cell r="D16" t="str">
            <v>, 3pt chinstrap</v>
          </cell>
          <cell r="E16" t="str">
            <v>, jugulaire 3 pt</v>
          </cell>
          <cell r="F16" t="str">
            <v>, 3 Pkt.-Kinnriemen</v>
          </cell>
        </row>
        <row r="17">
          <cell r="A17">
            <v>2</v>
          </cell>
          <cell r="B17" t="str">
            <v>2 - 2 pt chinstrap [EN397]</v>
          </cell>
          <cell r="C17" t="e">
            <v>#REF!</v>
          </cell>
          <cell r="D17" t="str">
            <v>, 2pt chinstrap</v>
          </cell>
          <cell r="E17" t="str">
            <v>, jugulaire 2 pt</v>
          </cell>
          <cell r="F17" t="str">
            <v>, 2 Pkt.-Kinnriemen</v>
          </cell>
        </row>
        <row r="20">
          <cell r="A20">
            <v>0</v>
          </cell>
          <cell r="B20" t="str">
            <v>0 - None</v>
          </cell>
          <cell r="C20">
            <v>0</v>
          </cell>
          <cell r="F20">
            <v>0</v>
          </cell>
        </row>
        <row r="21">
          <cell r="A21">
            <v>2</v>
          </cell>
          <cell r="B21" t="str">
            <v>2 - Responder Goggle EN166 (GA3027B)</v>
          </cell>
          <cell r="C21">
            <v>27.18</v>
          </cell>
          <cell r="D21" t="str">
            <v>, MSA RESPONDER goggle EN 166</v>
          </cell>
          <cell r="E21" t="str">
            <v>, lunettes EN 166 MSA RESPONDER</v>
          </cell>
          <cell r="F21" t="str">
            <v>, MSA RESPONDER Korbbrille EN 166</v>
          </cell>
        </row>
        <row r="25">
          <cell r="A25">
            <v>0</v>
          </cell>
          <cell r="B25" t="str">
            <v>0 - None</v>
          </cell>
          <cell r="C25" t="e">
            <v>#REF!</v>
          </cell>
          <cell r="F25">
            <v>0</v>
          </cell>
        </row>
        <row r="26">
          <cell r="A26">
            <v>1</v>
          </cell>
          <cell r="B26" t="str">
            <v>1 - GA1426 (vented shell)/ GA1468 (watertight)</v>
          </cell>
          <cell r="C26" t="e">
            <v>#REF!</v>
          </cell>
          <cell r="D26" t="str">
            <v>, lamp fixture</v>
          </cell>
          <cell r="E26" t="str">
            <v>, support de lampe</v>
          </cell>
          <cell r="F26" t="str">
            <v>, Lampenhalterung</v>
          </cell>
        </row>
        <row r="27">
          <cell r="A27">
            <v>3</v>
          </cell>
          <cell r="B27" t="str">
            <v>3 - [Metal Mining lamp bracket and cable clip]</v>
          </cell>
          <cell r="C27" t="e">
            <v>#REF!</v>
          </cell>
          <cell r="D27" t="str">
            <v>, specific mining lamp bracket</v>
          </cell>
          <cell r="E27" t="str">
            <v>, support de lampe de mines</v>
          </cell>
          <cell r="F27" t="str">
            <v>, Bergbaulampenhalterung</v>
          </cell>
        </row>
        <row r="28">
          <cell r="A28">
            <v>4</v>
          </cell>
          <cell r="B28" t="str">
            <v>4 - lamp support right and left side</v>
          </cell>
          <cell r="C28">
            <v>15</v>
          </cell>
          <cell r="D28" t="str">
            <v>, lamp fixture right + left</v>
          </cell>
          <cell r="E28" t="str">
            <v>, support de lampe droite+gauche</v>
          </cell>
          <cell r="F28" t="str">
            <v>, Lampenhalterung rechts und links</v>
          </cell>
        </row>
        <row r="43">
          <cell r="A43">
            <v>0</v>
          </cell>
          <cell r="B43" t="str">
            <v>0 - None</v>
          </cell>
          <cell r="C43">
            <v>0</v>
          </cell>
          <cell r="F43">
            <v>0</v>
          </cell>
        </row>
        <row r="44">
          <cell r="A44">
            <v>1</v>
          </cell>
          <cell r="B44" t="str">
            <v>1 - Printed, supplied by customer</v>
          </cell>
          <cell r="C44">
            <v>1.05</v>
          </cell>
          <cell r="D44" t="str">
            <v>, customer labelled</v>
          </cell>
          <cell r="E44" t="str">
            <v>, imprimé fournis par client</v>
          </cell>
          <cell r="F44" t="str">
            <v>, kundenspez. Etikett</v>
          </cell>
        </row>
        <row r="45">
          <cell r="A45">
            <v>2</v>
          </cell>
          <cell r="B45" t="str">
            <v>2 - Printed by MSA Gallet</v>
          </cell>
          <cell r="C45">
            <v>3.35</v>
          </cell>
          <cell r="D45" t="str">
            <v>, specific printed label</v>
          </cell>
          <cell r="E45" t="str">
            <v>, imprimé (MSA)</v>
          </cell>
          <cell r="F45" t="str">
            <v>, kundenspez. Etikett (MSA)</v>
          </cell>
        </row>
        <row r="46">
          <cell r="A46">
            <v>3</v>
          </cell>
          <cell r="B46" t="str">
            <v>3 - Transponder supplied by customer</v>
          </cell>
          <cell r="C46">
            <v>0</v>
          </cell>
          <cell r="D46" t="str">
            <v>, customer transponder</v>
          </cell>
          <cell r="E46" t="str">
            <v>, Transponder fourni par client</v>
          </cell>
          <cell r="F46" t="str">
            <v>, Transponder (Kunde)</v>
          </cell>
        </row>
        <row r="47">
          <cell r="A47">
            <v>4</v>
          </cell>
          <cell r="B47" t="str">
            <v>4 - Transponder MSA ref 10075133</v>
          </cell>
          <cell r="C47" t="e">
            <v>#REF!</v>
          </cell>
          <cell r="D47" t="str">
            <v>, MSA Transponder</v>
          </cell>
          <cell r="E47" t="str">
            <v xml:space="preserve">, Transponder MSA </v>
          </cell>
          <cell r="F47" t="str">
            <v>, Transponder (MSA)</v>
          </cell>
        </row>
        <row r="54">
          <cell r="A54" t="str">
            <v>RE</v>
          </cell>
          <cell r="B54" t="str">
            <v>RE - Red</v>
          </cell>
          <cell r="C54">
            <v>0</v>
          </cell>
          <cell r="D54" t="str">
            <v xml:space="preserve">, red </v>
          </cell>
          <cell r="E54" t="str">
            <v>, rouge</v>
          </cell>
          <cell r="F54" t="str">
            <v>, rot</v>
          </cell>
        </row>
        <row r="55">
          <cell r="A55" t="str">
            <v>JD</v>
          </cell>
          <cell r="B55" t="str">
            <v>JD - Yellow (plain)</v>
          </cell>
          <cell r="C55">
            <v>0</v>
          </cell>
          <cell r="D55" t="str">
            <v>, yellow (plain)</v>
          </cell>
          <cell r="E55" t="str">
            <v>, jaune</v>
          </cell>
          <cell r="F55" t="str">
            <v>, gelb</v>
          </cell>
        </row>
        <row r="56">
          <cell r="A56" t="str">
            <v>BA</v>
          </cell>
          <cell r="B56" t="str">
            <v>BA - White</v>
          </cell>
          <cell r="C56">
            <v>0</v>
          </cell>
          <cell r="D56" t="str">
            <v>, white</v>
          </cell>
          <cell r="E56" t="str">
            <v>, blanc</v>
          </cell>
          <cell r="F56" t="str">
            <v>, weiss</v>
          </cell>
        </row>
        <row r="57">
          <cell r="A57" t="str">
            <v>JL</v>
          </cell>
          <cell r="B57" t="str">
            <v>JL - Yellow (fluo)</v>
          </cell>
          <cell r="C57">
            <v>8.26</v>
          </cell>
          <cell r="D57" t="str">
            <v>, yellow (fluoresc.)</v>
          </cell>
          <cell r="E57" t="str">
            <v>, jaune fluo</v>
          </cell>
          <cell r="F57" t="str">
            <v>, leuchtgelb</v>
          </cell>
        </row>
        <row r="58">
          <cell r="A58" t="str">
            <v>OB</v>
          </cell>
          <cell r="B58" t="str">
            <v>OB - Orange (fluo)</v>
          </cell>
          <cell r="C58">
            <v>8.26</v>
          </cell>
          <cell r="D58" t="str">
            <v>, orange (fluoresc.)</v>
          </cell>
          <cell r="E58" t="str">
            <v>, orange fluo</v>
          </cell>
          <cell r="F58" t="str">
            <v>, leuchtorange</v>
          </cell>
        </row>
        <row r="59">
          <cell r="A59" t="str">
            <v>VF</v>
          </cell>
          <cell r="B59" t="str">
            <v>VF - Photoluminescent</v>
          </cell>
          <cell r="C59">
            <v>14.12</v>
          </cell>
          <cell r="D59" t="str">
            <v>, photoluminescent</v>
          </cell>
          <cell r="E59" t="str">
            <v>, photoluminescent</v>
          </cell>
          <cell r="F59" t="str">
            <v>, nachleuchtend</v>
          </cell>
        </row>
        <row r="60">
          <cell r="A60" t="str">
            <v>IM</v>
          </cell>
          <cell r="B60" t="str">
            <v>IM - Blue</v>
          </cell>
          <cell r="C60">
            <v>0</v>
          </cell>
          <cell r="D60" t="str">
            <v>, blue</v>
          </cell>
          <cell r="E60" t="str">
            <v>, bleu</v>
          </cell>
          <cell r="F60" t="str">
            <v>, blau</v>
          </cell>
        </row>
        <row r="61">
          <cell r="A61" t="str">
            <v>VA</v>
          </cell>
          <cell r="B61" t="str">
            <v>VA - Green</v>
          </cell>
          <cell r="C61">
            <v>0</v>
          </cell>
          <cell r="D61" t="str">
            <v>, green</v>
          </cell>
          <cell r="E61" t="str">
            <v>, vert</v>
          </cell>
          <cell r="F61" t="str">
            <v>, grün</v>
          </cell>
        </row>
        <row r="62">
          <cell r="A62" t="str">
            <v>NM</v>
          </cell>
          <cell r="B62" t="str">
            <v>NM - Grey</v>
          </cell>
          <cell r="C62">
            <v>0</v>
          </cell>
          <cell r="D62" t="str">
            <v>, grey</v>
          </cell>
          <cell r="E62" t="str">
            <v>, gris</v>
          </cell>
          <cell r="F62" t="str">
            <v>, grau</v>
          </cell>
        </row>
        <row r="63">
          <cell r="A63" t="str">
            <v>NA</v>
          </cell>
          <cell r="B63" t="str">
            <v>NA - Black</v>
          </cell>
          <cell r="C63">
            <v>0</v>
          </cell>
          <cell r="D63" t="str">
            <v>, black</v>
          </cell>
          <cell r="E63" t="str">
            <v>, noir</v>
          </cell>
          <cell r="F63" t="str">
            <v>, schwarz</v>
          </cell>
        </row>
        <row r="64">
          <cell r="A64" t="str">
            <v>BU</v>
          </cell>
          <cell r="B64" t="str">
            <v>BU - White (mass tinted)</v>
          </cell>
          <cell r="C64" t="str">
            <v>consult us</v>
          </cell>
          <cell r="D64" t="str">
            <v>, white (mass tinted)</v>
          </cell>
          <cell r="E64" t="str">
            <v>, blanc (teinté masse)</v>
          </cell>
          <cell r="F64" t="str">
            <v>, weiss (ohne Schutzlack)</v>
          </cell>
        </row>
        <row r="65">
          <cell r="A65" t="str">
            <v>RB</v>
          </cell>
          <cell r="B65" t="str">
            <v>RB - Red (with white crest)</v>
          </cell>
          <cell r="C65" t="str">
            <v>consult us</v>
          </cell>
          <cell r="D65" t="str">
            <v>, red (with white crest)</v>
          </cell>
          <cell r="E65" t="str">
            <v>, rouge (cimier blanc)</v>
          </cell>
          <cell r="F65" t="str">
            <v>, rot (mit weißem Kamm)</v>
          </cell>
        </row>
        <row r="68">
          <cell r="A68" t="str">
            <v>000</v>
          </cell>
          <cell r="B68" t="str">
            <v>0 - no sticker</v>
          </cell>
          <cell r="C68">
            <v>0</v>
          </cell>
          <cell r="F68">
            <v>0</v>
          </cell>
        </row>
        <row r="69">
          <cell r="A69" t="str">
            <v>B00</v>
          </cell>
          <cell r="B69" t="str">
            <v>B00 - silver (front, lateral, back), no marking</v>
          </cell>
          <cell r="C69">
            <v>11.19</v>
          </cell>
          <cell r="D69" t="str">
            <v>, silver reflectants</v>
          </cell>
          <cell r="E69" t="str">
            <v>, retroreflechissants blancs</v>
          </cell>
          <cell r="F69" t="str">
            <v>, silberne Reflektionsstreifen</v>
          </cell>
        </row>
        <row r="70">
          <cell r="A70" t="str">
            <v>J00</v>
          </cell>
          <cell r="B70" t="str">
            <v>J00 - yellow (front, lateral, back), no marking</v>
          </cell>
          <cell r="C70">
            <v>11.19</v>
          </cell>
          <cell r="D70" t="str">
            <v>, yellow reflectants</v>
          </cell>
          <cell r="E70" t="str">
            <v>, retroreflechissants jaunes</v>
          </cell>
          <cell r="F70" t="str">
            <v>, gelbe Reflektionsstreifen</v>
          </cell>
        </row>
        <row r="71">
          <cell r="A71" t="str">
            <v>R00</v>
          </cell>
          <cell r="B71" t="str">
            <v>R00 - red (front, lateral, back), no marking</v>
          </cell>
          <cell r="C71">
            <v>11.19</v>
          </cell>
          <cell r="D71" t="str">
            <v>, red reflectants</v>
          </cell>
          <cell r="E71" t="str">
            <v>, retroreflechissants rouges</v>
          </cell>
          <cell r="F71" t="str">
            <v>, rote Reflektionsstreifen</v>
          </cell>
        </row>
        <row r="72">
          <cell r="A72" t="str">
            <v>T00</v>
          </cell>
          <cell r="B72" t="str">
            <v>T00 - blue (front, lateral, back), no marking</v>
          </cell>
          <cell r="C72">
            <v>11.19</v>
          </cell>
          <cell r="D72" t="str">
            <v>, blue reflectants</v>
          </cell>
          <cell r="E72" t="str">
            <v>, retroreflechissants bleues</v>
          </cell>
          <cell r="F72" t="str">
            <v>, blau Reflektionsstreifen</v>
          </cell>
        </row>
        <row r="73">
          <cell r="A73" t="str">
            <v>V00</v>
          </cell>
          <cell r="B73" t="str">
            <v>V00 - green (front, lateral, back), no marking</v>
          </cell>
          <cell r="C73">
            <v>11.19</v>
          </cell>
          <cell r="D73" t="str">
            <v>, blue reflectants</v>
          </cell>
          <cell r="E73" t="str">
            <v>, retroreflechissants verts</v>
          </cell>
          <cell r="F73" t="str">
            <v>, grüne Reflektionsstreifen</v>
          </cell>
        </row>
        <row r="74">
          <cell r="A74" t="str">
            <v>Z</v>
          </cell>
          <cell r="B74" t="str">
            <v>Z - Other (please specify)</v>
          </cell>
          <cell r="C74" t="str">
            <v>consult us</v>
          </cell>
          <cell r="D74" t="str">
            <v>, specific reflectants</v>
          </cell>
          <cell r="E74" t="str">
            <v>, retroreflechissants spécifiques</v>
          </cell>
          <cell r="F74" t="str">
            <v>, spezielle Reflektionsstreifen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ease Notes"/>
      <sheetName val="Gallet F1 XF code creation"/>
      <sheetName val="Gallet F1 XF Spare parts"/>
      <sheetName val="Gallet F1 XF COM sets"/>
      <sheetName val="List price generator"/>
      <sheetName val="List price generator (2)"/>
      <sheetName val="Price List"/>
      <sheetName val="List of choices"/>
      <sheetName val="converter 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 t="str">
            <v>X -  EN443 Version</v>
          </cell>
          <cell r="B5" t="str">
            <v>X</v>
          </cell>
          <cell r="C5">
            <v>338.93706456178876</v>
          </cell>
          <cell r="D5">
            <v>256.25</v>
          </cell>
          <cell r="E5" t="str">
            <v>Gallet F1 XF EN 443:2008 CE</v>
          </cell>
          <cell r="F5" t="str">
            <v>Gallet F1 XF EN 443:2008 CE</v>
          </cell>
          <cell r="G5" t="str">
            <v>Gallet F1 XF EN 443:2008 CE</v>
          </cell>
        </row>
        <row r="8">
          <cell r="A8" t="str">
            <v>M - Medium</v>
          </cell>
          <cell r="B8" t="str">
            <v>M</v>
          </cell>
          <cell r="C8">
            <v>0</v>
          </cell>
          <cell r="D8">
            <v>0</v>
          </cell>
          <cell r="E8" t="str">
            <v>, Medium size</v>
          </cell>
          <cell r="F8" t="str">
            <v>, Taille M</v>
          </cell>
          <cell r="G8" t="str">
            <v>, Größe M</v>
          </cell>
        </row>
        <row r="9">
          <cell r="A9" t="str">
            <v>L - Large</v>
          </cell>
          <cell r="B9" t="str">
            <v>L</v>
          </cell>
          <cell r="C9">
            <v>0</v>
          </cell>
          <cell r="D9">
            <v>0</v>
          </cell>
          <cell r="E9" t="str">
            <v>, Large size</v>
          </cell>
          <cell r="F9" t="str">
            <v>, Taille L</v>
          </cell>
          <cell r="G9" t="str">
            <v>, Größe L</v>
          </cell>
        </row>
        <row r="13">
          <cell r="A13" t="str">
            <v>1 - Clear face shield</v>
          </cell>
          <cell r="B13">
            <v>1</v>
          </cell>
          <cell r="C13">
            <v>0</v>
          </cell>
          <cell r="D13">
            <v>0</v>
          </cell>
          <cell r="E13" t="str">
            <v>, Clear faceshield EN14458</v>
          </cell>
          <cell r="F13" t="str">
            <v>, ecran faciale incolore EN14458</v>
          </cell>
          <cell r="G13" t="str">
            <v>, Klarer Gesichtsschutz EN14458</v>
          </cell>
        </row>
        <row r="14">
          <cell r="A14" t="str">
            <v>2 - Gold coated face shield</v>
          </cell>
          <cell r="B14">
            <v>2</v>
          </cell>
          <cell r="C14">
            <v>33.215832327055296</v>
          </cell>
          <cell r="D14">
            <v>25.112499999999997</v>
          </cell>
          <cell r="E14" t="str">
            <v>, Gold coated faceshield EN14458</v>
          </cell>
          <cell r="F14" t="str">
            <v>, ecran faciale doré EN14458</v>
          </cell>
          <cell r="G14" t="str">
            <v>, Goldfarbener Gesichtsschutz EN14458</v>
          </cell>
        </row>
        <row r="17">
          <cell r="A17" t="str">
            <v>0 - no internal visor</v>
          </cell>
          <cell r="B17">
            <v>0</v>
          </cell>
          <cell r="C17">
            <v>0</v>
          </cell>
          <cell r="D17">
            <v>0</v>
          </cell>
          <cell r="E17" t="str">
            <v>, no internal visor</v>
          </cell>
          <cell r="F17" t="str">
            <v>, sans ecran oculaire</v>
          </cell>
          <cell r="G17" t="str">
            <v>, ohne Augenschutzvisier</v>
          </cell>
        </row>
        <row r="18">
          <cell r="A18" t="str">
            <v>1 - with internal visor EN14458</v>
          </cell>
          <cell r="B18">
            <v>1</v>
          </cell>
          <cell r="C18">
            <v>39.994573618291071</v>
          </cell>
          <cell r="D18">
            <v>30.237499999999997</v>
          </cell>
          <cell r="E18" t="str">
            <v>, internal visor EN14458</v>
          </cell>
          <cell r="F18" t="str">
            <v>, ecran oculaire EN14458</v>
          </cell>
          <cell r="G18" t="str">
            <v>,mit Augenschutzvisier EN14458</v>
          </cell>
        </row>
        <row r="21">
          <cell r="A21" t="str">
            <v>1 - Textile (Nomex)</v>
          </cell>
          <cell r="B21">
            <v>1</v>
          </cell>
          <cell r="C21">
            <v>0</v>
          </cell>
          <cell r="D21">
            <v>0</v>
          </cell>
          <cell r="E21" t="str">
            <v>, textile interior</v>
          </cell>
          <cell r="F21" t="str">
            <v>, intérieure textile</v>
          </cell>
          <cell r="G21" t="str">
            <v>, Innenausstattung Textil</v>
          </cell>
        </row>
        <row r="22">
          <cell r="A22" t="str">
            <v>2 - Leather</v>
          </cell>
          <cell r="B22">
            <v>2</v>
          </cell>
          <cell r="C22">
            <v>0</v>
          </cell>
          <cell r="D22">
            <v>0</v>
          </cell>
          <cell r="E22" t="str">
            <v>, leather interior</v>
          </cell>
          <cell r="F22" t="str">
            <v>, intérieure cuire</v>
          </cell>
          <cell r="G22" t="str">
            <v>, Innenausstattung Leder</v>
          </cell>
        </row>
        <row r="25">
          <cell r="A25" t="str">
            <v>1 - CE/ Western European languages</v>
          </cell>
          <cell r="B25">
            <v>1</v>
          </cell>
          <cell r="C25">
            <v>0</v>
          </cell>
          <cell r="D25">
            <v>0</v>
          </cell>
          <cell r="E25" t="str">
            <v>, CE manual Western Europe</v>
          </cell>
          <cell r="F25" t="str">
            <v>, CE notice Europe (Ouest)</v>
          </cell>
          <cell r="G25" t="str">
            <v>, CE Gebrauchsanleitung Westeuropa</v>
          </cell>
        </row>
        <row r="26">
          <cell r="A26" t="str">
            <v>2 - CE/ Eastern European languages</v>
          </cell>
          <cell r="B26">
            <v>2</v>
          </cell>
          <cell r="C26">
            <v>0</v>
          </cell>
          <cell r="D26">
            <v>0</v>
          </cell>
          <cell r="E26" t="str">
            <v>, CE manual Eastern Europe</v>
          </cell>
          <cell r="F26" t="str">
            <v>, CE notice Europe (Est)</v>
          </cell>
          <cell r="G26" t="str">
            <v>, CE Gebrauchsanleitung Osteuropa</v>
          </cell>
        </row>
        <row r="27">
          <cell r="A27" t="str">
            <v>5 - Manual and Marking Russia</v>
          </cell>
          <cell r="B27">
            <v>5</v>
          </cell>
          <cell r="C27">
            <v>0</v>
          </cell>
          <cell r="D27">
            <v>0</v>
          </cell>
          <cell r="E27" t="str">
            <v>, Manual and Marking Russia</v>
          </cell>
          <cell r="F27" t="str">
            <v>, Notice et marquage Russie</v>
          </cell>
          <cell r="G27" t="str">
            <v>, Gebrauchsanleitung und Markierung Rußland</v>
          </cell>
        </row>
        <row r="28">
          <cell r="A28" t="str">
            <v>6 - Manual Australia</v>
          </cell>
          <cell r="B28">
            <v>6</v>
          </cell>
          <cell r="C28">
            <v>0</v>
          </cell>
          <cell r="D28">
            <v>0</v>
          </cell>
          <cell r="E28" t="str">
            <v>, Manual Australia</v>
          </cell>
          <cell r="F28" t="str">
            <v>, Notice Australie</v>
          </cell>
          <cell r="G28" t="str">
            <v>, Gebrauchsanleitung Australien</v>
          </cell>
        </row>
        <row r="31">
          <cell r="A31" t="str">
            <v>0 - None</v>
          </cell>
          <cell r="B31">
            <v>0</v>
          </cell>
          <cell r="C31">
            <v>0</v>
          </cell>
          <cell r="D31">
            <v>0</v>
          </cell>
          <cell r="E31" t="str">
            <v>, without neckcurtain</v>
          </cell>
          <cell r="F31" t="str">
            <v>, sans bavolet</v>
          </cell>
          <cell r="G31" t="str">
            <v>, ohne Nackenschutz</v>
          </cell>
        </row>
        <row r="32">
          <cell r="A32" t="str">
            <v>1 - Aluminized</v>
          </cell>
          <cell r="B32">
            <v>1</v>
          </cell>
          <cell r="C32">
            <v>26.437091035819517</v>
          </cell>
          <cell r="D32">
            <v>19.987499999999997</v>
          </cell>
          <cell r="E32" t="str">
            <v>, aluminized neckcurtain</v>
          </cell>
          <cell r="F32" t="str">
            <v>, bavolet aluminisé</v>
          </cell>
          <cell r="G32" t="str">
            <v>, aluminisierter Nackenschutz</v>
          </cell>
        </row>
        <row r="33">
          <cell r="A33" t="str">
            <v>2 - Integral Wool/Nomex (mounted)</v>
          </cell>
          <cell r="B33">
            <v>2</v>
          </cell>
          <cell r="C33">
            <v>53.552056200762614</v>
          </cell>
          <cell r="D33">
            <v>40.487499999999997</v>
          </cell>
          <cell r="E33" t="str">
            <v>, integral Neckcurtain Wool+Nomex</v>
          </cell>
          <cell r="F33" t="str">
            <v>, bavolet intégral laine+Nomex</v>
          </cell>
          <cell r="G33" t="str">
            <v>, integraler Nackenschutz Wolle+Nomex</v>
          </cell>
        </row>
        <row r="34">
          <cell r="A34" t="str">
            <v>3 - Nomex</v>
          </cell>
          <cell r="B34">
            <v>3</v>
          </cell>
          <cell r="C34">
            <v>33.215832327055296</v>
          </cell>
          <cell r="D34">
            <v>25.112499999999997</v>
          </cell>
          <cell r="E34" t="str">
            <v>, Nomex neckcurtain</v>
          </cell>
          <cell r="F34" t="str">
            <v>, bavolet Nomex</v>
          </cell>
          <cell r="G34" t="str">
            <v>, Nackenschutz Nomex</v>
          </cell>
        </row>
        <row r="35">
          <cell r="A35" t="str">
            <v>4 - Wool/Nomex</v>
          </cell>
          <cell r="B35">
            <v>4</v>
          </cell>
          <cell r="C35">
            <v>29.094357621983942</v>
          </cell>
          <cell r="D35">
            <v>21.996499999999997</v>
          </cell>
          <cell r="E35" t="str">
            <v>, Wool/ Nomex neckcurtain</v>
          </cell>
          <cell r="F35" t="str">
            <v>, bavolet laine+Nomex</v>
          </cell>
          <cell r="G35" t="str">
            <v>, Nackenschutz Wolle+Nomex</v>
          </cell>
        </row>
        <row r="38">
          <cell r="A38" t="str">
            <v>0 - [please order COM sets separately]</v>
          </cell>
          <cell r="B38">
            <v>0</v>
          </cell>
          <cell r="C38">
            <v>0</v>
          </cell>
          <cell r="D38">
            <v>0</v>
          </cell>
        </row>
        <row r="41">
          <cell r="A41" t="str">
            <v>0 - None</v>
          </cell>
          <cell r="B41">
            <v>0</v>
          </cell>
          <cell r="C41">
            <v>0</v>
          </cell>
          <cell r="D41">
            <v>0</v>
          </cell>
        </row>
        <row r="42">
          <cell r="A42" t="str">
            <v>1 - MSA Transponder</v>
          </cell>
          <cell r="B42">
            <v>1</v>
          </cell>
          <cell r="C42">
            <v>5.4229930329886207</v>
          </cell>
          <cell r="D42">
            <v>4.0999999999999996</v>
          </cell>
          <cell r="E42" t="str">
            <v>, Transponder MSA</v>
          </cell>
          <cell r="F42" t="str">
            <v>, Transponder MSA</v>
          </cell>
          <cell r="G42" t="str">
            <v>, MSA Transponder</v>
          </cell>
        </row>
        <row r="43">
          <cell r="A43" t="str">
            <v>2 - Customer specific label</v>
          </cell>
          <cell r="B43">
            <v>2</v>
          </cell>
          <cell r="C43">
            <v>2.7114965164943103</v>
          </cell>
          <cell r="D43">
            <v>2.0499999999999998</v>
          </cell>
          <cell r="E43" t="str">
            <v>, Customer specific label</v>
          </cell>
          <cell r="F43" t="str">
            <v>, Etiquette spécifique client</v>
          </cell>
          <cell r="G43" t="str">
            <v>, Kundenspezifisches Etikett</v>
          </cell>
        </row>
        <row r="44">
          <cell r="A44" t="str">
            <v>3 - Customer specific transponder</v>
          </cell>
          <cell r="B44">
            <v>3</v>
          </cell>
          <cell r="C44">
            <v>4.0672447747414644</v>
          </cell>
          <cell r="D44">
            <v>3.0749999999999997</v>
          </cell>
          <cell r="E44" t="str">
            <v>, Customer specific transponder</v>
          </cell>
          <cell r="F44" t="str">
            <v>, Transponder spécifique client</v>
          </cell>
          <cell r="G44" t="str">
            <v>, Kundenspezifischer Transponder</v>
          </cell>
        </row>
        <row r="45">
          <cell r="A45" t="str">
            <v>4 - Customer specific label +  blank label</v>
          </cell>
          <cell r="B45">
            <v>4</v>
          </cell>
          <cell r="C45">
            <v>4.0672447747414644</v>
          </cell>
          <cell r="D45">
            <v>3.0749999999999997</v>
          </cell>
          <cell r="E45" t="str">
            <v>, Customer specific + blank label</v>
          </cell>
          <cell r="F45" t="str">
            <v>, Etiquette vierge + spécifique client</v>
          </cell>
          <cell r="G45" t="str">
            <v>, Kundenspezifisches+ leeres  Etikett</v>
          </cell>
        </row>
        <row r="48">
          <cell r="A48" t="str">
            <v>0 - None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>1 - Integrated illumination module</v>
          </cell>
          <cell r="B49">
            <v>1</v>
          </cell>
          <cell r="C49">
            <v>73.888280074469947</v>
          </cell>
          <cell r="D49">
            <v>55.862499999999997</v>
          </cell>
          <cell r="E49" t="str">
            <v>, integrated illumination module</v>
          </cell>
          <cell r="F49" t="str">
            <v>, module eclairage integré</v>
          </cell>
          <cell r="G49" t="str">
            <v>, integriertes Beleuchtungsmodul</v>
          </cell>
        </row>
        <row r="50">
          <cell r="A50" t="str">
            <v>2 - Bracket for external lamp (mounted, right side)</v>
          </cell>
          <cell r="B50">
            <v>2</v>
          </cell>
          <cell r="C50">
            <v>12.879608453347972</v>
          </cell>
          <cell r="D50">
            <v>9.7374999999999989</v>
          </cell>
          <cell r="E50" t="str">
            <v>, external torch support (right)</v>
          </cell>
          <cell r="F50" t="str">
            <v>, support de lampe externe (droite)</v>
          </cell>
          <cell r="G50" t="str">
            <v>, externe Lampenhalterung (rechts)</v>
          </cell>
        </row>
        <row r="51">
          <cell r="A51" t="str">
            <v>3 - Integrated illumination module+lamp bracket</v>
          </cell>
          <cell r="B51">
            <v>3</v>
          </cell>
          <cell r="C51">
            <v>86.767888527817931</v>
          </cell>
          <cell r="D51">
            <v>65.599999999999994</v>
          </cell>
          <cell r="E51" t="str">
            <v>, integrated illumination module+lamp support</v>
          </cell>
          <cell r="F51" t="str">
            <v>, module eclairage integré, support de lampe</v>
          </cell>
          <cell r="G51" t="str">
            <v>, integriertes Beleuchtungsmodul + externe Lampenhalterung</v>
          </cell>
        </row>
        <row r="52">
          <cell r="A52" t="str">
            <v>4- Brackets right+left for external lamp (mounted)</v>
          </cell>
          <cell r="B52">
            <v>4</v>
          </cell>
          <cell r="C52">
            <v>25.759216906695944</v>
          </cell>
          <cell r="D52">
            <v>19.474999999999998</v>
          </cell>
          <cell r="E52" t="str">
            <v>, external torch support (right+left)</v>
          </cell>
          <cell r="F52" t="str">
            <v>, support de lampe externe (droite+gauche)</v>
          </cell>
          <cell r="G52" t="str">
            <v>, externe Lampenhalterung (rechts+links)</v>
          </cell>
        </row>
        <row r="55">
          <cell r="A55" t="str">
            <v>0 - None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1 - Silver</v>
          </cell>
          <cell r="B56">
            <v>1</v>
          </cell>
          <cell r="C56">
            <v>6.1008671621121975</v>
          </cell>
          <cell r="D56">
            <v>4.6124999999999998</v>
          </cell>
          <cell r="E56" t="str">
            <v>, silver stickers</v>
          </cell>
          <cell r="F56" t="str">
            <v>, décors rétro-réfléchissants gris</v>
          </cell>
          <cell r="G56" t="str">
            <v>, silberne Reflektionsstreifen</v>
          </cell>
        </row>
        <row r="57">
          <cell r="A57" t="str">
            <v>2 - Yellow</v>
          </cell>
          <cell r="B57">
            <v>2</v>
          </cell>
          <cell r="C57">
            <v>6.1008671621121975</v>
          </cell>
          <cell r="D57">
            <v>4.6124999999999998</v>
          </cell>
          <cell r="E57" t="str">
            <v>, yellow stickers</v>
          </cell>
          <cell r="F57" t="str">
            <v>, décors rétro-réfléchissants jaune</v>
          </cell>
          <cell r="G57" t="str">
            <v>, gelbe Reflektionsstreifen</v>
          </cell>
        </row>
        <row r="58">
          <cell r="A58" t="str">
            <v>3 - Orange-Red</v>
          </cell>
          <cell r="B58">
            <v>3</v>
          </cell>
          <cell r="C58">
            <v>6.1008671621121975</v>
          </cell>
          <cell r="D58">
            <v>4.6124999999999998</v>
          </cell>
          <cell r="E58" t="str">
            <v>, orange-red stickers</v>
          </cell>
          <cell r="F58" t="str">
            <v>, décors rétro-réfléchissants orange-rouge</v>
          </cell>
          <cell r="G58" t="str">
            <v>, orange-rote Reflektionsstreifen</v>
          </cell>
        </row>
        <row r="59">
          <cell r="A59" t="str">
            <v>4 - Blue</v>
          </cell>
          <cell r="B59">
            <v>4</v>
          </cell>
          <cell r="C59">
            <v>6.1008671621121975</v>
          </cell>
          <cell r="D59">
            <v>4.6124999999999998</v>
          </cell>
          <cell r="E59" t="str">
            <v>, blue stickers</v>
          </cell>
          <cell r="F59" t="str">
            <v>, décors rétro-réfléchissants bleu</v>
          </cell>
          <cell r="G59" t="str">
            <v>, blaue Reflektionsstreifen</v>
          </cell>
        </row>
        <row r="60">
          <cell r="A60" t="str">
            <v>5 - Yellow / Silver</v>
          </cell>
          <cell r="B60">
            <v>5</v>
          </cell>
          <cell r="C60">
            <v>6.1008671621121975</v>
          </cell>
          <cell r="D60">
            <v>4.6124999999999998</v>
          </cell>
          <cell r="E60" t="str">
            <v>, yellow / silver stickers</v>
          </cell>
          <cell r="F60" t="str">
            <v>, décors rétro-réfléchissants jaune / gris</v>
          </cell>
          <cell r="G60" t="str">
            <v>, silberne / gelbe Reflektionsstreifen</v>
          </cell>
        </row>
        <row r="61">
          <cell r="A61" t="str">
            <v>6 - Red</v>
          </cell>
          <cell r="B61">
            <v>6</v>
          </cell>
          <cell r="C61">
            <v>6.1008671621121975</v>
          </cell>
          <cell r="D61">
            <v>4.6124999999999998</v>
          </cell>
          <cell r="E61" t="str">
            <v>, red stickers</v>
          </cell>
          <cell r="F61" t="str">
            <v>, décors rétro-réfléchissants rouge</v>
          </cell>
          <cell r="G61" t="str">
            <v>, rote Reflektionsstreifen</v>
          </cell>
        </row>
        <row r="62">
          <cell r="A62" t="str">
            <v>7 - Black</v>
          </cell>
          <cell r="B62">
            <v>7</v>
          </cell>
          <cell r="C62">
            <v>6.1008671621121975</v>
          </cell>
          <cell r="D62">
            <v>4.6124999999999998</v>
          </cell>
          <cell r="E62" t="str">
            <v>, black stickers</v>
          </cell>
          <cell r="F62" t="str">
            <v>, décors rétro-réfléchissants noir</v>
          </cell>
          <cell r="G62" t="str">
            <v>, schwarz Reflektionsstreifen</v>
          </cell>
        </row>
        <row r="65">
          <cell r="A65" t="str">
            <v>0 - None</v>
          </cell>
          <cell r="B65">
            <v>0</v>
          </cell>
          <cell r="C65">
            <v>0</v>
          </cell>
          <cell r="D65">
            <v>0</v>
          </cell>
        </row>
        <row r="66">
          <cell r="A66" t="str">
            <v>1 - Individual bag</v>
          </cell>
          <cell r="B66">
            <v>1</v>
          </cell>
          <cell r="C66">
            <v>11.523860195100816</v>
          </cell>
          <cell r="D66">
            <v>8.7124999999999986</v>
          </cell>
          <cell r="E66" t="str">
            <v>,Individual bag</v>
          </cell>
          <cell r="F66" t="str">
            <v>,housse casque</v>
          </cell>
          <cell r="G66" t="str">
            <v>, Helmtragebeutel</v>
          </cell>
        </row>
        <row r="67">
          <cell r="A67" t="str">
            <v>2 - Label with MED marking</v>
          </cell>
          <cell r="B67">
            <v>2</v>
          </cell>
          <cell r="C67">
            <v>0</v>
          </cell>
          <cell r="D67">
            <v>0</v>
          </cell>
          <cell r="E67" t="str">
            <v>,MED/SOLAS marking</v>
          </cell>
          <cell r="F67" t="str">
            <v>,marquage MED/SOLAS</v>
          </cell>
          <cell r="G67" t="str">
            <v>, MED/SOLAS Markierung</v>
          </cell>
        </row>
        <row r="68">
          <cell r="A68" t="str">
            <v>3 - Label with MED marking and Individual bag</v>
          </cell>
          <cell r="B68">
            <v>3</v>
          </cell>
          <cell r="C68">
            <v>11.523860195100816</v>
          </cell>
          <cell r="D68">
            <v>8.7124999999999986</v>
          </cell>
          <cell r="E68" t="str">
            <v>,MED/SOLAS marking+Individual bag</v>
          </cell>
          <cell r="F68" t="str">
            <v>,marquage MED/SOLAS+housse casque</v>
          </cell>
          <cell r="G68" t="str">
            <v>, MED/SOLAS Markierung+Helmtragebeutel</v>
          </cell>
        </row>
        <row r="69">
          <cell r="A69" t="str">
            <v>4 - Kitfix mobile PN mounted</v>
          </cell>
          <cell r="B69">
            <v>4</v>
          </cell>
          <cell r="C69">
            <v>10.574836414327809</v>
          </cell>
          <cell r="D69">
            <v>7.9949999999999992</v>
          </cell>
          <cell r="E69" t="str">
            <v>,Kitfix PN mounted</v>
          </cell>
          <cell r="F69" t="str">
            <v>,Kitfix PN monté</v>
          </cell>
          <cell r="G69" t="str">
            <v>, Kifix PN montiert</v>
          </cell>
        </row>
        <row r="70">
          <cell r="A70" t="str">
            <v>5 - Kitfix mobile PN mounted +Label with MED marking</v>
          </cell>
          <cell r="B70">
            <v>5</v>
          </cell>
          <cell r="C70">
            <v>10.574836414327809</v>
          </cell>
          <cell r="D70">
            <v>7.9949999999999992</v>
          </cell>
          <cell r="E70" t="str">
            <v>,Kitfix PN mounted + MED/SOLAS marking</v>
          </cell>
          <cell r="F70" t="str">
            <v>,Kitfix PN monté+marquage MED/SOLAS</v>
          </cell>
          <cell r="G70" t="str">
            <v>, Kifix PN montiert+MED/SOLAS Markierung</v>
          </cell>
        </row>
        <row r="71">
          <cell r="A71" t="str">
            <v>6 - Kitfix PN mounted + Individual bag</v>
          </cell>
          <cell r="B71">
            <v>6</v>
          </cell>
          <cell r="C71">
            <v>22.098696609428629</v>
          </cell>
          <cell r="D71">
            <v>16.7075</v>
          </cell>
          <cell r="E71" t="str">
            <v>,Kitfix PN mounted +individual bag</v>
          </cell>
          <cell r="F71" t="str">
            <v>,Kitfix PN monté+housse casque</v>
          </cell>
          <cell r="G71" t="str">
            <v>, Kifix PN montiert+Helmtragebeutel</v>
          </cell>
        </row>
        <row r="72">
          <cell r="A72" t="str">
            <v>7 - Kitfix PN mounted + MED marking + Individual bag</v>
          </cell>
          <cell r="B72">
            <v>7</v>
          </cell>
          <cell r="C72">
            <v>22.098696609428629</v>
          </cell>
          <cell r="D72">
            <v>16.7075</v>
          </cell>
          <cell r="E72" t="str">
            <v>,Kitfix PN mounted+MED/SOLAS marking+Individual bag</v>
          </cell>
          <cell r="F72" t="str">
            <v>,Kitfix PN monté+marquage MED/SOLAS+housse casque</v>
          </cell>
          <cell r="G72" t="str">
            <v>, Kifix PN montiert+MED/SOLAS Markierung+Helmtragebeutel</v>
          </cell>
        </row>
        <row r="75">
          <cell r="A75" t="str">
            <v>RE - Red</v>
          </cell>
          <cell r="B75" t="str">
            <v>RE</v>
          </cell>
          <cell r="C75">
            <v>0</v>
          </cell>
          <cell r="D75">
            <v>0</v>
          </cell>
          <cell r="E75" t="str">
            <v>, Red</v>
          </cell>
          <cell r="F75" t="str">
            <v>, Rouge</v>
          </cell>
          <cell r="G75" t="str">
            <v>, Rot</v>
          </cell>
        </row>
        <row r="76">
          <cell r="A76" t="str">
            <v>JD - Yellow (plain)</v>
          </cell>
          <cell r="B76" t="str">
            <v>JD</v>
          </cell>
          <cell r="C76">
            <v>0</v>
          </cell>
          <cell r="D76">
            <v>0</v>
          </cell>
          <cell r="E76" t="str">
            <v>, Yellow (plain)</v>
          </cell>
          <cell r="F76" t="str">
            <v>, Jaune</v>
          </cell>
          <cell r="G76" t="str">
            <v>, Gelb</v>
          </cell>
        </row>
        <row r="77">
          <cell r="A77" t="str">
            <v>BA - White</v>
          </cell>
          <cell r="B77" t="str">
            <v>BA</v>
          </cell>
          <cell r="C77">
            <v>0</v>
          </cell>
          <cell r="D77">
            <v>0</v>
          </cell>
          <cell r="E77" t="str">
            <v>, White</v>
          </cell>
          <cell r="F77" t="str">
            <v>, Blanc</v>
          </cell>
          <cell r="G77" t="str">
            <v>, Weiss</v>
          </cell>
        </row>
        <row r="78">
          <cell r="A78" t="str">
            <v>NA - Black</v>
          </cell>
          <cell r="B78" t="str">
            <v>NA</v>
          </cell>
          <cell r="C78">
            <v>0</v>
          </cell>
          <cell r="D78">
            <v>0</v>
          </cell>
          <cell r="E78" t="str">
            <v>, Black</v>
          </cell>
          <cell r="F78" t="str">
            <v>, Noire</v>
          </cell>
          <cell r="G78" t="str">
            <v>, Schwarz</v>
          </cell>
        </row>
        <row r="79">
          <cell r="A79" t="str">
            <v>AA - Blue</v>
          </cell>
          <cell r="B79" t="str">
            <v>AA</v>
          </cell>
          <cell r="C79">
            <v>0</v>
          </cell>
          <cell r="D79">
            <v>0</v>
          </cell>
          <cell r="E79" t="str">
            <v>, Blue</v>
          </cell>
          <cell r="F79" t="str">
            <v>, Bleu</v>
          </cell>
          <cell r="G79" t="str">
            <v>, Blau</v>
          </cell>
        </row>
        <row r="80">
          <cell r="A80" t="str">
            <v>VA - Green</v>
          </cell>
          <cell r="B80" t="str">
            <v>VA</v>
          </cell>
          <cell r="C80">
            <v>0</v>
          </cell>
          <cell r="D80">
            <v>0</v>
          </cell>
          <cell r="E80" t="str">
            <v>, Green</v>
          </cell>
          <cell r="F80" t="str">
            <v>, Vert</v>
          </cell>
          <cell r="G80" t="str">
            <v>, Grün</v>
          </cell>
        </row>
        <row r="81">
          <cell r="A81" t="str">
            <v>NB - Gray</v>
          </cell>
          <cell r="B81" t="str">
            <v>NB</v>
          </cell>
          <cell r="C81">
            <v>0</v>
          </cell>
          <cell r="D81">
            <v>0</v>
          </cell>
          <cell r="E81" t="str">
            <v>, Grey</v>
          </cell>
          <cell r="F81" t="str">
            <v>, Gris</v>
          </cell>
          <cell r="G81" t="str">
            <v>, Grau</v>
          </cell>
        </row>
        <row r="82">
          <cell r="A82" t="str">
            <v>JL - Yellow (fluo)</v>
          </cell>
          <cell r="B82" t="str">
            <v>JL</v>
          </cell>
          <cell r="C82">
            <v>13.557482582471552</v>
          </cell>
          <cell r="D82">
            <v>10.25</v>
          </cell>
          <cell r="E82" t="str">
            <v>, Yellow (fluo)</v>
          </cell>
          <cell r="F82" t="str">
            <v>, Jaune Fluo</v>
          </cell>
          <cell r="G82" t="str">
            <v>, Leuchtgelb</v>
          </cell>
        </row>
        <row r="83">
          <cell r="A83" t="str">
            <v>OB - Orange (fluo)</v>
          </cell>
          <cell r="B83" t="str">
            <v>OB</v>
          </cell>
          <cell r="C83">
            <v>13.557482582471552</v>
          </cell>
          <cell r="D83">
            <v>10.25</v>
          </cell>
          <cell r="E83" t="str">
            <v>, Orange (fluo)</v>
          </cell>
          <cell r="F83" t="str">
            <v>, Orange Fluo</v>
          </cell>
          <cell r="G83" t="str">
            <v>, Leuchtorange</v>
          </cell>
        </row>
        <row r="84">
          <cell r="A84" t="str">
            <v>VF - Photoluminescent</v>
          </cell>
          <cell r="B84" t="str">
            <v>VF</v>
          </cell>
          <cell r="C84">
            <v>13.557482582471552</v>
          </cell>
          <cell r="D84">
            <v>10.25</v>
          </cell>
          <cell r="E84" t="str">
            <v>, Photoluminescent</v>
          </cell>
          <cell r="F84" t="str">
            <v>, Photoluminescent</v>
          </cell>
          <cell r="G84" t="str">
            <v>, Nachleuchtend</v>
          </cell>
        </row>
        <row r="85">
          <cell r="A85" t="str">
            <v>BO - White with black comb</v>
          </cell>
          <cell r="B85" t="str">
            <v>BO</v>
          </cell>
          <cell r="C85">
            <v>13.557482582471552</v>
          </cell>
          <cell r="D85">
            <v>10.25</v>
          </cell>
          <cell r="E85" t="str">
            <v>, White with black comb</v>
          </cell>
          <cell r="F85" t="str">
            <v>, Blanc avec cimier noir</v>
          </cell>
          <cell r="G85" t="str">
            <v>, Weiss mit schwarzem Kamm</v>
          </cell>
        </row>
        <row r="86">
          <cell r="A86" t="str">
            <v>BB - Metalized</v>
          </cell>
          <cell r="B86" t="str">
            <v>BB</v>
          </cell>
          <cell r="C86">
            <v>39.682751518894221</v>
          </cell>
          <cell r="D86">
            <v>30.001749999999998</v>
          </cell>
          <cell r="E86" t="str">
            <v>, Metalized</v>
          </cell>
          <cell r="F86" t="str">
            <v>, Metalisé</v>
          </cell>
          <cell r="G86" t="str">
            <v>, Metallisiert</v>
          </cell>
        </row>
        <row r="89">
          <cell r="A89" t="str">
            <v>Black (16)</v>
          </cell>
          <cell r="B89" t="str">
            <v>16</v>
          </cell>
          <cell r="C89">
            <v>0</v>
          </cell>
          <cell r="D89">
            <v>0</v>
          </cell>
          <cell r="E89" t="str">
            <v>, black frontplate</v>
          </cell>
          <cell r="F89" t="str">
            <v>, plaque attribut noire</v>
          </cell>
          <cell r="G89" t="str">
            <v>, schwarzes Wappenschild</v>
          </cell>
        </row>
        <row r="90">
          <cell r="A90" t="str">
            <v>Gold (35)</v>
          </cell>
          <cell r="B90" t="str">
            <v>35</v>
          </cell>
          <cell r="C90">
            <v>0</v>
          </cell>
          <cell r="D90">
            <v>0</v>
          </cell>
          <cell r="E90" t="str">
            <v>, gold frontplate</v>
          </cell>
          <cell r="F90" t="str">
            <v>, plaque attribut dorée</v>
          </cell>
          <cell r="G90" t="str">
            <v>, goldenes Wappenschild</v>
          </cell>
        </row>
        <row r="91">
          <cell r="A91" t="str">
            <v>Photolum (32)</v>
          </cell>
          <cell r="B91" t="str">
            <v>32</v>
          </cell>
          <cell r="C91">
            <v>0</v>
          </cell>
          <cell r="D91">
            <v>0</v>
          </cell>
          <cell r="E91" t="str">
            <v>, photolum frontplate</v>
          </cell>
          <cell r="F91" t="str">
            <v>, plaque attribut photolum</v>
          </cell>
          <cell r="G91" t="str">
            <v>, nachleuchtendes Wappenschild</v>
          </cell>
        </row>
        <row r="92">
          <cell r="A92" t="str">
            <v>Hi-Viz Orange (33)</v>
          </cell>
          <cell r="B92" t="str">
            <v>33</v>
          </cell>
          <cell r="C92">
            <v>0</v>
          </cell>
          <cell r="D92">
            <v>0</v>
          </cell>
          <cell r="E92" t="str">
            <v>, hi-viz orange frontplate</v>
          </cell>
          <cell r="F92" t="str">
            <v>, plaque attribut orange fluo</v>
          </cell>
          <cell r="G92" t="str">
            <v>, leuchtorangenes Wappenschild</v>
          </cell>
        </row>
        <row r="93">
          <cell r="A93" t="str">
            <v>White (34)</v>
          </cell>
          <cell r="B93" t="str">
            <v>34</v>
          </cell>
          <cell r="C93">
            <v>0</v>
          </cell>
          <cell r="D93">
            <v>0</v>
          </cell>
          <cell r="E93" t="str">
            <v>, white frontplate</v>
          </cell>
          <cell r="F93" t="str">
            <v>, plaque attribut blanche</v>
          </cell>
          <cell r="G93" t="str">
            <v>, weisses Wappenschild</v>
          </cell>
        </row>
        <row r="94">
          <cell r="A94" t="str">
            <v>Nickel-Silver (43)</v>
          </cell>
          <cell r="B94" t="str">
            <v>43</v>
          </cell>
          <cell r="C94">
            <v>0</v>
          </cell>
          <cell r="D94">
            <v>0</v>
          </cell>
          <cell r="E94" t="str">
            <v>, silver frontplate</v>
          </cell>
          <cell r="F94" t="str">
            <v>, plaque attribut niquelé</v>
          </cell>
          <cell r="G94" t="str">
            <v>, silbernes Wappenschild</v>
          </cell>
        </row>
        <row r="95">
          <cell r="A95" t="str">
            <v>Blue (45)</v>
          </cell>
          <cell r="B95" t="str">
            <v>45</v>
          </cell>
          <cell r="C95">
            <v>0</v>
          </cell>
          <cell r="D95">
            <v>0</v>
          </cell>
          <cell r="E95" t="str">
            <v>, blue frontplate</v>
          </cell>
          <cell r="F95" t="str">
            <v>, plaque attribut bleue</v>
          </cell>
          <cell r="G95" t="str">
            <v>, blaues Wappenschild</v>
          </cell>
        </row>
        <row r="96">
          <cell r="A96" t="str">
            <v>Yellow (46)</v>
          </cell>
          <cell r="B96" t="str">
            <v>46</v>
          </cell>
          <cell r="C96">
            <v>0</v>
          </cell>
          <cell r="D96">
            <v>0</v>
          </cell>
          <cell r="E96" t="str">
            <v>, yellow frontplate</v>
          </cell>
          <cell r="F96" t="str">
            <v>, plaque attribut jaune</v>
          </cell>
          <cell r="G96" t="str">
            <v>, gelbes Wappenschild</v>
          </cell>
        </row>
        <row r="97">
          <cell r="A97" t="str">
            <v>Red (74)</v>
          </cell>
          <cell r="B97" t="str">
            <v>74</v>
          </cell>
          <cell r="C97">
            <v>0</v>
          </cell>
          <cell r="D97">
            <v>0</v>
          </cell>
          <cell r="E97" t="str">
            <v>, red frontplate</v>
          </cell>
          <cell r="F97" t="str">
            <v>, plaque attribut rouge</v>
          </cell>
          <cell r="G97" t="str">
            <v>, rotes Wappenschild</v>
          </cell>
        </row>
        <row r="98">
          <cell r="A98" t="str">
            <v>Green (2B)</v>
          </cell>
          <cell r="B98" t="str">
            <v>2B</v>
          </cell>
          <cell r="C98">
            <v>0</v>
          </cell>
          <cell r="D98">
            <v>0</v>
          </cell>
          <cell r="E98" t="str">
            <v>, green frontplate</v>
          </cell>
          <cell r="F98" t="str">
            <v>, plaque attribut verte</v>
          </cell>
          <cell r="G98" t="str">
            <v>, grünes Wappenschild</v>
          </cell>
        </row>
        <row r="99">
          <cell r="A99" t="str">
            <v>Hi-Viz Yellow (4L)</v>
          </cell>
          <cell r="B99" t="str">
            <v>4L</v>
          </cell>
          <cell r="C99">
            <v>0</v>
          </cell>
          <cell r="D99">
            <v>0</v>
          </cell>
          <cell r="E99" t="str">
            <v>, hi-viz yellow frontplate</v>
          </cell>
          <cell r="F99" t="str">
            <v>, plaque attribut jaune fluo</v>
          </cell>
          <cell r="G99" t="str">
            <v>, leuchtgelbes Wapppenschild</v>
          </cell>
        </row>
        <row r="100">
          <cell r="A100" t="str">
            <v>Customized front plate</v>
          </cell>
          <cell r="B100" t="str">
            <v>XX</v>
          </cell>
          <cell r="C100" t="str">
            <v>Consult us</v>
          </cell>
          <cell r="D100" t="str">
            <v>Consult us</v>
          </cell>
          <cell r="E100" t="str">
            <v>, customized front plate</v>
          </cell>
          <cell r="F100" t="str">
            <v>, plaque attribut personnalisé</v>
          </cell>
          <cell r="G100" t="str">
            <v>, personalisiertes Wappenschild</v>
          </cell>
        </row>
      </sheetData>
      <sheetData sheetId="8">
        <row r="3">
          <cell r="A3" t="str">
            <v>X</v>
          </cell>
          <cell r="B3" t="str">
            <v>X -  F1XF, CE/ GOST standard version</v>
          </cell>
          <cell r="C3">
            <v>338.93706456178876</v>
          </cell>
          <cell r="D3" t="str">
            <v>F1XF EN 443:2008 CE</v>
          </cell>
          <cell r="E3" t="str">
            <v>F1XF EN 443:2008 CE</v>
          </cell>
          <cell r="F3" t="str">
            <v>F1XF EN 443:2008 CE</v>
          </cell>
        </row>
        <row r="6">
          <cell r="A6" t="str">
            <v>M</v>
          </cell>
          <cell r="B6" t="str">
            <v>M - Medium</v>
          </cell>
          <cell r="C6">
            <v>0</v>
          </cell>
          <cell r="D6" t="str">
            <v>, Medium size</v>
          </cell>
          <cell r="E6" t="str">
            <v>, Taille M</v>
          </cell>
          <cell r="F6" t="str">
            <v>, Größe M</v>
          </cell>
        </row>
        <row r="7">
          <cell r="A7" t="str">
            <v>L</v>
          </cell>
          <cell r="B7" t="str">
            <v>L - Large</v>
          </cell>
          <cell r="C7">
            <v>0</v>
          </cell>
          <cell r="D7" t="str">
            <v>, Large size</v>
          </cell>
          <cell r="E7" t="str">
            <v>, Taille L</v>
          </cell>
          <cell r="F7" t="str">
            <v>, Größe L</v>
          </cell>
        </row>
        <row r="11">
          <cell r="A11">
            <v>1</v>
          </cell>
          <cell r="B11" t="str">
            <v>1 - Clear face shield</v>
          </cell>
          <cell r="C11">
            <v>0</v>
          </cell>
          <cell r="D11" t="str">
            <v>, Clear faceshield EN14458</v>
          </cell>
          <cell r="E11" t="str">
            <v>, ecran faciale incolore EN14458</v>
          </cell>
          <cell r="F11" t="str">
            <v>, Klarer Gesichtsschutz EN14458</v>
          </cell>
        </row>
        <row r="12">
          <cell r="A12">
            <v>2</v>
          </cell>
          <cell r="B12" t="str">
            <v>2 - Gold coated face shield</v>
          </cell>
          <cell r="C12">
            <v>33.215832327055296</v>
          </cell>
          <cell r="D12" t="str">
            <v>, Gold coated faceshield EN14458</v>
          </cell>
          <cell r="E12" t="str">
            <v>, ecran faciale doré EN14458</v>
          </cell>
          <cell r="F12" t="str">
            <v>, Goldfarbener Gesichtsschutz EN14458</v>
          </cell>
        </row>
        <row r="15">
          <cell r="A15">
            <v>0</v>
          </cell>
          <cell r="B15" t="str">
            <v>0 - no internal visor</v>
          </cell>
          <cell r="C15">
            <v>0</v>
          </cell>
          <cell r="D15" t="str">
            <v>, no internal visor</v>
          </cell>
          <cell r="E15" t="str">
            <v>, sans ecran oculaire</v>
          </cell>
          <cell r="F15" t="str">
            <v>, ohne Augenschutzvisier</v>
          </cell>
        </row>
        <row r="16">
          <cell r="A16">
            <v>1</v>
          </cell>
          <cell r="B16" t="str">
            <v>1 - with internal visor EN14458</v>
          </cell>
          <cell r="C16">
            <v>39.994573618291071</v>
          </cell>
          <cell r="D16" t="str">
            <v>, internal visor EN14458</v>
          </cell>
          <cell r="E16" t="str">
            <v>, ecran oculaire EN14458</v>
          </cell>
          <cell r="F16" t="str">
            <v>,mit Augenschutzvisier EN14458</v>
          </cell>
        </row>
        <row r="19">
          <cell r="A19">
            <v>1</v>
          </cell>
          <cell r="B19" t="str">
            <v>1 - Interior made of textile</v>
          </cell>
          <cell r="C19">
            <v>0</v>
          </cell>
          <cell r="D19" t="str">
            <v>, textile interior</v>
          </cell>
          <cell r="E19" t="str">
            <v>, intérieure textile</v>
          </cell>
          <cell r="F19" t="str">
            <v>, Innenausstattung Textil</v>
          </cell>
        </row>
        <row r="20">
          <cell r="A20">
            <v>2</v>
          </cell>
          <cell r="B20" t="str">
            <v>2 - Interior made of leather</v>
          </cell>
          <cell r="C20">
            <v>0</v>
          </cell>
          <cell r="D20" t="str">
            <v>, leather interior</v>
          </cell>
          <cell r="E20" t="str">
            <v>, intérieure cuire</v>
          </cell>
          <cell r="F20" t="str">
            <v>, Innenausstattung Leder</v>
          </cell>
        </row>
        <row r="23">
          <cell r="A23">
            <v>1</v>
          </cell>
          <cell r="B23" t="str">
            <v>1 - CE/ Western European languages</v>
          </cell>
          <cell r="C23">
            <v>0</v>
          </cell>
          <cell r="D23" t="str">
            <v>, CE manual Western Europe</v>
          </cell>
          <cell r="E23" t="str">
            <v>, CE notice Europe (Ouest)</v>
          </cell>
          <cell r="F23" t="str">
            <v>, CE Gebrauchsanleitung Westeuropa</v>
          </cell>
        </row>
        <row r="24">
          <cell r="A24">
            <v>2</v>
          </cell>
          <cell r="B24" t="str">
            <v>2 - CE/ Eastern European languages</v>
          </cell>
          <cell r="C24">
            <v>0</v>
          </cell>
          <cell r="D24" t="str">
            <v>, CE manual Eastern Europe</v>
          </cell>
          <cell r="E24" t="str">
            <v>, CE notice Europe (Est)</v>
          </cell>
          <cell r="F24" t="str">
            <v>, CE Gebrauchsanleitung Osteuropa</v>
          </cell>
        </row>
        <row r="25">
          <cell r="A25">
            <v>5</v>
          </cell>
          <cell r="B25" t="str">
            <v>5 - Manual and Marking Russia</v>
          </cell>
          <cell r="C25">
            <v>0</v>
          </cell>
          <cell r="D25" t="str">
            <v>, Manual and Marking Russia</v>
          </cell>
          <cell r="E25" t="str">
            <v>, Notice et marquage Russie</v>
          </cell>
          <cell r="F25" t="str">
            <v>, Gebrauchsanleitung und Markierung Rußland</v>
          </cell>
        </row>
        <row r="26">
          <cell r="A26">
            <v>6</v>
          </cell>
          <cell r="B26" t="str">
            <v>6 - Manual Australia</v>
          </cell>
          <cell r="C26">
            <v>0</v>
          </cell>
          <cell r="D26" t="str">
            <v>, Manual Australia</v>
          </cell>
          <cell r="E26" t="str">
            <v>, Notice Australie</v>
          </cell>
          <cell r="F26" t="str">
            <v>, Gebrauchsanleitung Australien</v>
          </cell>
        </row>
        <row r="29">
          <cell r="A29">
            <v>0</v>
          </cell>
          <cell r="B29" t="str">
            <v>0 - None</v>
          </cell>
          <cell r="C29">
            <v>0</v>
          </cell>
          <cell r="D29" t="str">
            <v>, without neckcurtain</v>
          </cell>
          <cell r="E29" t="str">
            <v>, sans bavolet</v>
          </cell>
          <cell r="F29" t="str">
            <v>, ohne Nackenschutz</v>
          </cell>
        </row>
        <row r="30">
          <cell r="A30">
            <v>1</v>
          </cell>
          <cell r="B30" t="str">
            <v>1 - Aluminized</v>
          </cell>
          <cell r="C30">
            <v>26.437091035819517</v>
          </cell>
          <cell r="D30" t="str">
            <v>, aluminized neckcurtain</v>
          </cell>
          <cell r="E30" t="str">
            <v>, bavolet aluminisé</v>
          </cell>
          <cell r="F30" t="str">
            <v>, aluminisierter Nackenschutz</v>
          </cell>
        </row>
        <row r="31">
          <cell r="A31">
            <v>2</v>
          </cell>
          <cell r="B31" t="str">
            <v>2 - Integral Wool/Nomex (mounted)</v>
          </cell>
          <cell r="C31">
            <v>53.552056200762614</v>
          </cell>
          <cell r="D31" t="str">
            <v>, integral Neckcurtain Wool+Nomex</v>
          </cell>
          <cell r="E31" t="str">
            <v>, bavolet intégral laine+Nomex</v>
          </cell>
          <cell r="F31" t="str">
            <v>, integraler Nackenschutz Wolle+Nomex</v>
          </cell>
        </row>
        <row r="32">
          <cell r="A32">
            <v>3</v>
          </cell>
          <cell r="B32" t="str">
            <v>3 - Nomex</v>
          </cell>
          <cell r="C32">
            <v>33.215832327055296</v>
          </cell>
          <cell r="D32" t="str">
            <v>, Nomex neckcurtain</v>
          </cell>
          <cell r="E32" t="str">
            <v>, bavolet Nomex</v>
          </cell>
          <cell r="F32" t="str">
            <v>, nackenschutz Nomex</v>
          </cell>
        </row>
        <row r="33">
          <cell r="A33">
            <v>4</v>
          </cell>
          <cell r="B33" t="str">
            <v>4 - Wool/Nomex</v>
          </cell>
          <cell r="C33">
            <v>29.094357621983942</v>
          </cell>
          <cell r="D33" t="str">
            <v>, Wool/ Nomex neckcurtain</v>
          </cell>
          <cell r="E33" t="str">
            <v>, bavolet laine+Nomex</v>
          </cell>
          <cell r="F33" t="str">
            <v>, Nackenschutz Wolle+Nomex</v>
          </cell>
        </row>
        <row r="36">
          <cell r="A36">
            <v>0</v>
          </cell>
          <cell r="B36" t="str">
            <v>0 - None</v>
          </cell>
          <cell r="C36">
            <v>0</v>
          </cell>
        </row>
        <row r="39">
          <cell r="A39">
            <v>0</v>
          </cell>
          <cell r="B39" t="str">
            <v>0 - None</v>
          </cell>
          <cell r="C39">
            <v>0</v>
          </cell>
        </row>
        <row r="40">
          <cell r="A40">
            <v>1</v>
          </cell>
          <cell r="B40" t="str">
            <v>1 - MSA printed label + MSA Transponder</v>
          </cell>
          <cell r="C40">
            <v>5.4229930329886207</v>
          </cell>
          <cell r="D40" t="str">
            <v>, Transponder MSA</v>
          </cell>
          <cell r="E40" t="str">
            <v>, Transponder MSA</v>
          </cell>
          <cell r="F40" t="str">
            <v>, MSA Transponder</v>
          </cell>
        </row>
        <row r="41">
          <cell r="A41">
            <v>2</v>
          </cell>
          <cell r="B41" t="str">
            <v>2 - MSA printed label + customer supplied label</v>
          </cell>
          <cell r="C41">
            <v>2.7114965164943103</v>
          </cell>
          <cell r="D41" t="str">
            <v>, Customer specific label</v>
          </cell>
          <cell r="E41" t="str">
            <v>, Etiquette spécifique client</v>
          </cell>
          <cell r="F41" t="str">
            <v>, Kundenspezifisches Etikett</v>
          </cell>
        </row>
        <row r="42">
          <cell r="A42">
            <v>3</v>
          </cell>
          <cell r="B42" t="str">
            <v>3 - MSA printed label + customer supplied transponder</v>
          </cell>
          <cell r="C42">
            <v>4.0672447747414644</v>
          </cell>
          <cell r="D42" t="str">
            <v>, Customer specific transponder</v>
          </cell>
          <cell r="E42" t="str">
            <v>, Transponder spécifique client</v>
          </cell>
          <cell r="F42" t="str">
            <v>, Kundenspezifischer Transponder</v>
          </cell>
        </row>
        <row r="43">
          <cell r="A43">
            <v>4</v>
          </cell>
          <cell r="B43" t="str">
            <v>4 - Customer specific label +  blank label</v>
          </cell>
          <cell r="C43">
            <v>4.0672447747414644</v>
          </cell>
          <cell r="D43" t="str">
            <v>, Customer specific + blank label</v>
          </cell>
          <cell r="E43" t="str">
            <v>, Etiquette vierge + spécifique client</v>
          </cell>
          <cell r="F43" t="str">
            <v>, Kundenspezifisches+ leeres  Etikett</v>
          </cell>
        </row>
        <row r="46">
          <cell r="A46">
            <v>0</v>
          </cell>
          <cell r="B46" t="str">
            <v>0 - None</v>
          </cell>
          <cell r="C46">
            <v>0</v>
          </cell>
        </row>
        <row r="47">
          <cell r="A47">
            <v>1</v>
          </cell>
          <cell r="B47" t="str">
            <v>1 - Integrated illumination module (mounted)</v>
          </cell>
          <cell r="C47">
            <v>73.888280074469947</v>
          </cell>
          <cell r="D47" t="str">
            <v>, integrated illumination module</v>
          </cell>
          <cell r="E47" t="str">
            <v>, module eclairage integré</v>
          </cell>
          <cell r="F47" t="str">
            <v>, integriertes Beleuchtungsmodul</v>
          </cell>
        </row>
        <row r="48">
          <cell r="A48">
            <v>2</v>
          </cell>
          <cell r="B48" t="str">
            <v>2 - Support for external lamp (mounted, right side)</v>
          </cell>
          <cell r="C48">
            <v>12.879608453347972</v>
          </cell>
          <cell r="D48" t="str">
            <v>, external torch support</v>
          </cell>
          <cell r="E48" t="str">
            <v>, support de lampe externe</v>
          </cell>
          <cell r="F48" t="str">
            <v>, externe Lampenhalterung</v>
          </cell>
        </row>
        <row r="49">
          <cell r="A49">
            <v>3</v>
          </cell>
          <cell r="B49" t="str">
            <v>3 - Integrated illumination module+lamp support (mounted)</v>
          </cell>
          <cell r="C49">
            <v>86.767888527817931</v>
          </cell>
          <cell r="D49" t="str">
            <v>, integrated illumination module+lamp support</v>
          </cell>
          <cell r="E49" t="str">
            <v>, module eclairage integré, support de lampe</v>
          </cell>
          <cell r="F49" t="str">
            <v>, integriertes Beleuchtungsmodul + externe Lampenhalterung</v>
          </cell>
        </row>
        <row r="50">
          <cell r="A50">
            <v>4</v>
          </cell>
          <cell r="B50" t="str">
            <v>4- Brackets right+left for ecternal lamp (mounted)</v>
          </cell>
          <cell r="C50">
            <v>25.759216906695944</v>
          </cell>
          <cell r="D50" t="str">
            <v>, external torch support (right+left)</v>
          </cell>
          <cell r="E50" t="str">
            <v>, support de lampe externe (droite+gauche)</v>
          </cell>
          <cell r="F50" t="str">
            <v>, externe Lampenhalterung (rechts+links)</v>
          </cell>
        </row>
        <row r="53">
          <cell r="A53">
            <v>0</v>
          </cell>
          <cell r="B53" t="str">
            <v>0 - None</v>
          </cell>
          <cell r="C53">
            <v>0</v>
          </cell>
        </row>
        <row r="54">
          <cell r="A54">
            <v>1</v>
          </cell>
          <cell r="B54" t="str">
            <v>1 - Silver</v>
          </cell>
          <cell r="C54">
            <v>6.1008671621121975</v>
          </cell>
          <cell r="D54" t="str">
            <v>, silver stickers</v>
          </cell>
          <cell r="E54" t="str">
            <v>, décors rétro-réfléchissants gris</v>
          </cell>
          <cell r="F54" t="str">
            <v>, silberne Reflektionsstreifen</v>
          </cell>
        </row>
        <row r="55">
          <cell r="A55">
            <v>2</v>
          </cell>
          <cell r="B55" t="str">
            <v>2 - Yellow</v>
          </cell>
          <cell r="C55">
            <v>6.1008671621121975</v>
          </cell>
          <cell r="D55" t="str">
            <v>, yellow stickers</v>
          </cell>
          <cell r="E55" t="str">
            <v>, décors rétro-réfléchissants jaune</v>
          </cell>
          <cell r="F55" t="str">
            <v>, gelbe Reflektionsstreifen</v>
          </cell>
        </row>
        <row r="56">
          <cell r="A56">
            <v>3</v>
          </cell>
          <cell r="B56" t="str">
            <v>3 - Red</v>
          </cell>
          <cell r="C56">
            <v>6.1008671621121975</v>
          </cell>
          <cell r="D56" t="str">
            <v>, red stickers</v>
          </cell>
          <cell r="E56" t="str">
            <v>, décors rétro-réfléchissants rouge</v>
          </cell>
          <cell r="F56" t="str">
            <v>, rote Reflektionsstreifen</v>
          </cell>
        </row>
        <row r="57">
          <cell r="A57">
            <v>4</v>
          </cell>
          <cell r="B57" t="str">
            <v>4 - Blue</v>
          </cell>
          <cell r="C57">
            <v>6.1008671621121975</v>
          </cell>
          <cell r="D57" t="str">
            <v>, blue stickers</v>
          </cell>
          <cell r="E57" t="str">
            <v>, décors rétro-réfléchissants bleu</v>
          </cell>
          <cell r="F57" t="str">
            <v>, blaue Reflektionsstreifen</v>
          </cell>
        </row>
        <row r="60">
          <cell r="A60">
            <v>0</v>
          </cell>
          <cell r="B60" t="str">
            <v>0 - None</v>
          </cell>
          <cell r="C60">
            <v>0</v>
          </cell>
        </row>
        <row r="61">
          <cell r="A61">
            <v>1</v>
          </cell>
          <cell r="B61" t="str">
            <v>1 - Individual bag (GA1043)</v>
          </cell>
          <cell r="C61">
            <v>11.523860195100816</v>
          </cell>
          <cell r="D61" t="str">
            <v>,Individual bag</v>
          </cell>
          <cell r="E61" t="str">
            <v>,housse casque</v>
          </cell>
          <cell r="F61" t="str">
            <v>, Helmtragebeutel</v>
          </cell>
        </row>
        <row r="62">
          <cell r="A62">
            <v>2</v>
          </cell>
          <cell r="B62" t="str">
            <v>2 - Label with MED marking</v>
          </cell>
          <cell r="C62">
            <v>0</v>
          </cell>
          <cell r="D62" t="str">
            <v>,MED/SOLAS marking</v>
          </cell>
          <cell r="E62" t="str">
            <v>,marquage MED/SOLAS</v>
          </cell>
          <cell r="F62" t="str">
            <v>, MED/SOLAS Markierung</v>
          </cell>
        </row>
        <row r="63">
          <cell r="A63">
            <v>3</v>
          </cell>
          <cell r="B63" t="str">
            <v>3 - Label with MED marking and Individual bag</v>
          </cell>
          <cell r="C63">
            <v>11.523860195100816</v>
          </cell>
          <cell r="D63" t="str">
            <v>,MED/SOLAS marking+Individual bag</v>
          </cell>
          <cell r="E63" t="str">
            <v>,marquage MED/SOLAS+housse casque</v>
          </cell>
          <cell r="F63" t="str">
            <v>, MED/SOLAS Markierung+Helmtragebeutel</v>
          </cell>
        </row>
        <row r="64">
          <cell r="A64">
            <v>4</v>
          </cell>
          <cell r="B64" t="str">
            <v>4 - Kitfix mobile PN mounted</v>
          </cell>
          <cell r="C64">
            <v>10.574836414327809</v>
          </cell>
          <cell r="D64" t="str">
            <v>,Kitfix PN mounted</v>
          </cell>
          <cell r="E64" t="str">
            <v>,Kitfix PN monté</v>
          </cell>
          <cell r="F64" t="str">
            <v>, Kifix PN montiert</v>
          </cell>
        </row>
        <row r="65">
          <cell r="A65">
            <v>5</v>
          </cell>
          <cell r="B65" t="str">
            <v>5 - Kitfix mobile PN mounted +Label with MED marking</v>
          </cell>
          <cell r="C65">
            <v>10.574836414327809</v>
          </cell>
          <cell r="D65" t="str">
            <v>,Kitfix PN mounted + MED/SOLAS marking</v>
          </cell>
          <cell r="E65" t="str">
            <v>,Kitfix PN monté+marquage MED/SOLAS</v>
          </cell>
          <cell r="F65" t="str">
            <v>, Kifix PN montiert+MED/SOLAS Markierung</v>
          </cell>
        </row>
        <row r="66">
          <cell r="A66">
            <v>6</v>
          </cell>
          <cell r="B66" t="str">
            <v>6 - Kitfix PN mounted + Individual bag</v>
          </cell>
          <cell r="C66">
            <v>22.098696609428629</v>
          </cell>
          <cell r="D66" t="str">
            <v>,Kitfix PN mounted +individual bag</v>
          </cell>
          <cell r="E66" t="str">
            <v>,Kitfix PN monté+housse casque</v>
          </cell>
          <cell r="F66" t="str">
            <v>, Kifix PN montiert+Helmtragebeutel</v>
          </cell>
        </row>
        <row r="67">
          <cell r="A67">
            <v>7</v>
          </cell>
          <cell r="B67" t="str">
            <v>7 - Kitfix PN mounted + MED marking + Individual bag</v>
          </cell>
          <cell r="C67">
            <v>22.098696609428629</v>
          </cell>
          <cell r="D67" t="str">
            <v>,Kitfix PN mounted+MED/SOLAS marking+Individual bag</v>
          </cell>
          <cell r="E67" t="str">
            <v>,Kitfix PN monté+marquage MED/SOLAS+housse casque</v>
          </cell>
          <cell r="F67" t="str">
            <v>, Kifix PN montiert+MED/SOLAS Markierung+Helmtragebeutel</v>
          </cell>
        </row>
        <row r="70">
          <cell r="A70" t="str">
            <v>RE</v>
          </cell>
          <cell r="B70" t="str">
            <v>RE - Red</v>
          </cell>
          <cell r="C70">
            <v>0</v>
          </cell>
          <cell r="D70" t="str">
            <v>, Red</v>
          </cell>
          <cell r="E70" t="str">
            <v>, Rouge</v>
          </cell>
          <cell r="F70" t="str">
            <v>, Rot</v>
          </cell>
        </row>
        <row r="71">
          <cell r="A71" t="str">
            <v>JD</v>
          </cell>
          <cell r="B71" t="str">
            <v>JD - Yellow (plain)</v>
          </cell>
          <cell r="C71">
            <v>0</v>
          </cell>
          <cell r="D71" t="str">
            <v>, Yellow (plain)</v>
          </cell>
          <cell r="E71" t="str">
            <v>, Jaune</v>
          </cell>
          <cell r="F71" t="str">
            <v>, Gelb</v>
          </cell>
        </row>
        <row r="72">
          <cell r="A72" t="str">
            <v>BA</v>
          </cell>
          <cell r="B72" t="str">
            <v>BA - White</v>
          </cell>
          <cell r="C72">
            <v>0</v>
          </cell>
          <cell r="D72" t="str">
            <v>, White</v>
          </cell>
          <cell r="E72" t="str">
            <v>, Blanc</v>
          </cell>
          <cell r="F72" t="str">
            <v>, Weiss</v>
          </cell>
        </row>
        <row r="73">
          <cell r="A73" t="str">
            <v>NA</v>
          </cell>
          <cell r="B73" t="str">
            <v>NA - Black</v>
          </cell>
          <cell r="C73">
            <v>0</v>
          </cell>
          <cell r="D73" t="str">
            <v>, Black</v>
          </cell>
          <cell r="E73" t="str">
            <v>, Noire</v>
          </cell>
          <cell r="F73" t="str">
            <v>, Schwarz</v>
          </cell>
        </row>
        <row r="74">
          <cell r="A74" t="str">
            <v>AA</v>
          </cell>
          <cell r="B74" t="str">
            <v>AA - Blue</v>
          </cell>
          <cell r="C74">
            <v>0</v>
          </cell>
          <cell r="D74" t="str">
            <v>, Blue</v>
          </cell>
          <cell r="E74" t="str">
            <v>, Bleu</v>
          </cell>
          <cell r="F74" t="str">
            <v>, Blau</v>
          </cell>
        </row>
        <row r="75">
          <cell r="A75" t="str">
            <v>VA</v>
          </cell>
          <cell r="B75" t="str">
            <v>VA - Green</v>
          </cell>
          <cell r="C75">
            <v>0</v>
          </cell>
          <cell r="D75" t="str">
            <v>, Green</v>
          </cell>
          <cell r="E75" t="str">
            <v>, Vert</v>
          </cell>
          <cell r="F75" t="str">
            <v>, Grün</v>
          </cell>
        </row>
        <row r="76">
          <cell r="A76" t="str">
            <v>NB</v>
          </cell>
          <cell r="B76" t="str">
            <v>NB - Grey</v>
          </cell>
          <cell r="C76">
            <v>0</v>
          </cell>
          <cell r="D76" t="str">
            <v>, Grey</v>
          </cell>
          <cell r="E76" t="str">
            <v>, Gris</v>
          </cell>
          <cell r="F76" t="str">
            <v>, Grau</v>
          </cell>
        </row>
        <row r="77">
          <cell r="A77" t="str">
            <v>JL</v>
          </cell>
          <cell r="B77" t="str">
            <v>JL - Yellow (fluo)</v>
          </cell>
          <cell r="C77">
            <v>13.557482582471552</v>
          </cell>
          <cell r="D77" t="str">
            <v>, Yellow (fluo)</v>
          </cell>
          <cell r="E77" t="str">
            <v>, Jaune Fluo</v>
          </cell>
          <cell r="F77" t="str">
            <v>, Leuchtgelb</v>
          </cell>
        </row>
        <row r="78">
          <cell r="A78" t="str">
            <v>OB</v>
          </cell>
          <cell r="B78" t="str">
            <v>OB - Orange (fluo)</v>
          </cell>
          <cell r="C78">
            <v>13.557482582471552</v>
          </cell>
          <cell r="D78" t="str">
            <v>, Orange (fluo)</v>
          </cell>
          <cell r="E78" t="str">
            <v>, Orange Fluo</v>
          </cell>
          <cell r="F78" t="str">
            <v>, Leuchtorange</v>
          </cell>
        </row>
        <row r="79">
          <cell r="A79" t="str">
            <v>VF</v>
          </cell>
          <cell r="B79" t="str">
            <v>VF - Photoluminescent</v>
          </cell>
          <cell r="C79">
            <v>13.557482582471552</v>
          </cell>
          <cell r="D79" t="str">
            <v>, Photoluminescent</v>
          </cell>
          <cell r="E79" t="str">
            <v>, Photoluminescent</v>
          </cell>
          <cell r="F79" t="str">
            <v>, Nachleuchtend</v>
          </cell>
        </row>
        <row r="80">
          <cell r="A80" t="str">
            <v>BO</v>
          </cell>
          <cell r="B80" t="str">
            <v>BO - White with black comb</v>
          </cell>
          <cell r="C80">
            <v>13.557482582471552</v>
          </cell>
          <cell r="D80" t="str">
            <v>, White with black comb</v>
          </cell>
          <cell r="E80" t="str">
            <v>, Blanc avec cimier noir</v>
          </cell>
          <cell r="F80" t="str">
            <v>, Weiss mit schwarzem Kamm</v>
          </cell>
        </row>
        <row r="81">
          <cell r="A81" t="str">
            <v>BB</v>
          </cell>
          <cell r="B81" t="str">
            <v>BB - Metalized</v>
          </cell>
          <cell r="C81">
            <v>39.682751518894221</v>
          </cell>
          <cell r="D81" t="str">
            <v>, Metalized</v>
          </cell>
          <cell r="E81" t="str">
            <v>, Metalisé</v>
          </cell>
          <cell r="F81" t="str">
            <v>, Metallisiert</v>
          </cell>
        </row>
        <row r="84">
          <cell r="A84" t="str">
            <v>16</v>
          </cell>
          <cell r="B84" t="str">
            <v>Black colour</v>
          </cell>
          <cell r="C84">
            <v>0</v>
          </cell>
          <cell r="D84" t="str">
            <v>, black frontplate</v>
          </cell>
          <cell r="E84" t="str">
            <v>, plaque attribut noire</v>
          </cell>
          <cell r="F84" t="str">
            <v>, schwarzes Wappenschild</v>
          </cell>
        </row>
        <row r="85">
          <cell r="A85" t="str">
            <v>35</v>
          </cell>
          <cell r="B85" t="str">
            <v>Gold colour</v>
          </cell>
          <cell r="C85">
            <v>0</v>
          </cell>
          <cell r="D85" t="str">
            <v>, gold frontplate</v>
          </cell>
          <cell r="E85" t="str">
            <v>, plaque attribut dorée</v>
          </cell>
          <cell r="F85" t="str">
            <v>, goldenes Wappenschild</v>
          </cell>
        </row>
        <row r="86">
          <cell r="A86" t="str">
            <v>32</v>
          </cell>
          <cell r="B86" t="str">
            <v>Photolum</v>
          </cell>
          <cell r="C86">
            <v>0</v>
          </cell>
          <cell r="D86" t="str">
            <v>, photolum frontplate</v>
          </cell>
          <cell r="E86" t="str">
            <v>, plaque attribut photolum</v>
          </cell>
          <cell r="F86" t="str">
            <v>, nachleuchtendes Wappenschild</v>
          </cell>
        </row>
        <row r="87">
          <cell r="A87" t="str">
            <v>33</v>
          </cell>
          <cell r="B87" t="str">
            <v>Hi-Viz Orange</v>
          </cell>
          <cell r="C87">
            <v>0</v>
          </cell>
          <cell r="D87" t="str">
            <v>, hi-viz orange frontplate</v>
          </cell>
          <cell r="E87" t="str">
            <v>, plaque attribut orange fluo</v>
          </cell>
          <cell r="F87" t="str">
            <v>, leuchtorangenes Wappenschild</v>
          </cell>
        </row>
        <row r="88">
          <cell r="A88" t="str">
            <v>34</v>
          </cell>
          <cell r="B88" t="str">
            <v>White</v>
          </cell>
          <cell r="C88">
            <v>0</v>
          </cell>
          <cell r="D88" t="str">
            <v>, white frontplate</v>
          </cell>
          <cell r="E88" t="str">
            <v>, plaque attribut blanche</v>
          </cell>
          <cell r="F88" t="str">
            <v>, weisses Wappenschild</v>
          </cell>
        </row>
        <row r="89">
          <cell r="A89" t="str">
            <v>43</v>
          </cell>
          <cell r="B89" t="str">
            <v>Silver</v>
          </cell>
          <cell r="C89">
            <v>0</v>
          </cell>
          <cell r="D89" t="str">
            <v>, silver frontplate</v>
          </cell>
          <cell r="E89" t="str">
            <v>, plaque attribut niquelé</v>
          </cell>
          <cell r="F89" t="str">
            <v>, silbernes Wappenschild</v>
          </cell>
        </row>
        <row r="90">
          <cell r="A90" t="str">
            <v>45</v>
          </cell>
          <cell r="B90" t="str">
            <v>Blue</v>
          </cell>
          <cell r="C90">
            <v>0</v>
          </cell>
          <cell r="D90" t="str">
            <v>, blue frontplate</v>
          </cell>
          <cell r="E90" t="str">
            <v>, plaque attribut bleue</v>
          </cell>
          <cell r="F90" t="str">
            <v>, blaues Wappenschild</v>
          </cell>
        </row>
        <row r="91">
          <cell r="A91" t="str">
            <v>46</v>
          </cell>
          <cell r="B91" t="str">
            <v>Yellow</v>
          </cell>
          <cell r="C91">
            <v>0</v>
          </cell>
          <cell r="D91" t="str">
            <v>, yellow frontplate</v>
          </cell>
          <cell r="E91" t="str">
            <v>, plaque attribut jaune</v>
          </cell>
          <cell r="F91" t="str">
            <v>, gelbes Wappenschild</v>
          </cell>
        </row>
        <row r="92">
          <cell r="A92" t="str">
            <v>74</v>
          </cell>
          <cell r="B92" t="str">
            <v>Red</v>
          </cell>
          <cell r="C92">
            <v>0</v>
          </cell>
          <cell r="D92" t="str">
            <v>, red frontplate</v>
          </cell>
          <cell r="E92" t="str">
            <v>, plaque attribut rouge</v>
          </cell>
          <cell r="F92" t="str">
            <v>, rotes Wappenschild</v>
          </cell>
        </row>
        <row r="93">
          <cell r="A93" t="str">
            <v>2B</v>
          </cell>
          <cell r="B93" t="str">
            <v>Green</v>
          </cell>
          <cell r="C93">
            <v>0</v>
          </cell>
          <cell r="D93" t="str">
            <v>, green frontplate</v>
          </cell>
          <cell r="E93" t="str">
            <v>, plaque attribut verte</v>
          </cell>
          <cell r="F93" t="str">
            <v>, grünes Wappenschild</v>
          </cell>
        </row>
        <row r="94">
          <cell r="A94" t="str">
            <v>4L</v>
          </cell>
          <cell r="B94" t="str">
            <v>Hi-Viz Yellow</v>
          </cell>
          <cell r="C94">
            <v>0</v>
          </cell>
          <cell r="D94" t="str">
            <v>, hi-viz yellow frontplate</v>
          </cell>
          <cell r="E94" t="str">
            <v>, plaque attribut jaune fluo</v>
          </cell>
          <cell r="F94" t="str">
            <v>, leuchtgelbes Wapppenschild</v>
          </cell>
        </row>
        <row r="95">
          <cell r="A95" t="str">
            <v>XX</v>
          </cell>
          <cell r="B95" t="str">
            <v>Customized front plate</v>
          </cell>
          <cell r="C95" t="str">
            <v>Consult us</v>
          </cell>
          <cell r="D95" t="str">
            <v>, customized front plate</v>
          </cell>
          <cell r="E95" t="str">
            <v>, plaque attribut personnalisé</v>
          </cell>
          <cell r="F95" t="str">
            <v>, personalisiertes Wappenschild</v>
          </cell>
        </row>
        <row r="97">
          <cell r="A97" t="str">
            <v>English</v>
          </cell>
          <cell r="B97" t="str">
            <v>English</v>
          </cell>
          <cell r="C97">
            <v>4</v>
          </cell>
        </row>
        <row r="98">
          <cell r="A98" t="str">
            <v>French</v>
          </cell>
          <cell r="B98" t="str">
            <v>French</v>
          </cell>
          <cell r="C98">
            <v>5</v>
          </cell>
        </row>
        <row r="99">
          <cell r="A99" t="str">
            <v>German</v>
          </cell>
          <cell r="B99" t="str">
            <v>German</v>
          </cell>
          <cell r="C99">
            <v>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ALL"/>
      <sheetName val="raw ALL"/>
    </sheetNames>
    <sheetDataSet>
      <sheetData sheetId="0" refreshError="1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New 2009 2"/>
      <sheetName val="Tabelle5"/>
      <sheetName val="New 2009"/>
      <sheetName val="Tabelle2"/>
      <sheetName val="Tabelle3"/>
      <sheetName val="Tabelle4"/>
      <sheetName val="New 2009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170"/>
  <sheetViews>
    <sheetView showGridLines="0" zoomScale="55" zoomScaleNormal="55" zoomScalePageLayoutView="65" workbookViewId="0">
      <pane xSplit="2" ySplit="3" topLeftCell="C79" activePane="bottomRight" state="frozen"/>
      <selection activeCell="F114" sqref="F114"/>
      <selection pane="topRight" activeCell="F114" sqref="F114"/>
      <selection pane="bottomLeft" activeCell="F114" sqref="F114"/>
      <selection pane="bottomRight" activeCell="D98" sqref="D98"/>
    </sheetView>
  </sheetViews>
  <sheetFormatPr defaultColWidth="11.453125" defaultRowHeight="14.5"/>
  <cols>
    <col min="1" max="1" width="4.7265625" customWidth="1"/>
    <col min="2" max="2" width="27.26953125" style="4" customWidth="1"/>
    <col min="3" max="3" width="60.81640625" style="4" bestFit="1" customWidth="1"/>
    <col min="4" max="4" width="50.453125" style="4" customWidth="1"/>
    <col min="5" max="5" width="25.1796875" style="4" customWidth="1"/>
    <col min="6" max="6" width="49.81640625" style="4" bestFit="1" customWidth="1"/>
    <col min="7" max="7" width="62" style="4" bestFit="1" customWidth="1"/>
    <col min="8" max="8" width="41" style="4" customWidth="1"/>
    <col min="9" max="9" width="41.26953125" style="4" customWidth="1"/>
    <col min="10" max="10" width="15.453125" style="4" bestFit="1" customWidth="1"/>
    <col min="11" max="11" width="57" style="4" bestFit="1" customWidth="1"/>
    <col min="12" max="12" width="2.7265625" style="4" customWidth="1"/>
    <col min="13" max="13" width="30.453125" style="76" bestFit="1" customWidth="1"/>
    <col min="14" max="14" width="26.81640625" customWidth="1"/>
  </cols>
  <sheetData>
    <row r="1" spans="2:14" ht="15" thickBot="1"/>
    <row r="2" spans="2:14" s="56" customFormat="1" ht="31.5" thickBot="1">
      <c r="B2" s="229" t="s">
        <v>269</v>
      </c>
      <c r="C2" s="230"/>
      <c r="D2" s="262"/>
      <c r="E2" s="262"/>
      <c r="F2" s="262"/>
      <c r="G2" s="262"/>
      <c r="H2" s="262"/>
      <c r="I2" s="262"/>
      <c r="J2" s="262"/>
      <c r="K2" s="262"/>
      <c r="L2" s="262"/>
      <c r="M2" s="263"/>
      <c r="N2" s="55"/>
    </row>
    <row r="3" spans="2:14" s="56" customFormat="1" ht="44.25" customHeight="1" thickBot="1">
      <c r="B3" s="121" t="s">
        <v>178</v>
      </c>
      <c r="C3" s="122" t="s">
        <v>250</v>
      </c>
      <c r="D3" s="123" t="s">
        <v>251</v>
      </c>
      <c r="E3" s="123" t="s">
        <v>252</v>
      </c>
      <c r="F3" s="123" t="s">
        <v>253</v>
      </c>
      <c r="G3" s="123" t="s">
        <v>254</v>
      </c>
      <c r="H3" s="123" t="s">
        <v>255</v>
      </c>
      <c r="I3" s="123" t="s">
        <v>256</v>
      </c>
      <c r="J3" s="124" t="s">
        <v>258</v>
      </c>
      <c r="K3" s="124" t="s">
        <v>257</v>
      </c>
      <c r="L3" s="237"/>
      <c r="M3" s="214" t="s">
        <v>259</v>
      </c>
      <c r="N3" s="55"/>
    </row>
    <row r="4" spans="2:14" s="56" customFormat="1" ht="44.25" customHeight="1">
      <c r="B4" s="231"/>
      <c r="C4" s="232" t="s">
        <v>265</v>
      </c>
      <c r="D4" s="233" t="s">
        <v>232</v>
      </c>
      <c r="E4" s="232" t="s">
        <v>233</v>
      </c>
      <c r="F4" s="233" t="s">
        <v>275</v>
      </c>
      <c r="G4" s="233" t="s">
        <v>276</v>
      </c>
      <c r="H4" s="234" t="s">
        <v>266</v>
      </c>
      <c r="I4" s="233" t="s">
        <v>267</v>
      </c>
      <c r="J4" s="235" t="s">
        <v>236</v>
      </c>
      <c r="K4" s="235" t="s">
        <v>237</v>
      </c>
      <c r="L4" s="224"/>
      <c r="M4" s="236" t="s">
        <v>52</v>
      </c>
      <c r="N4" s="55"/>
    </row>
    <row r="5" spans="2:14" s="62" customFormat="1" ht="192.75" customHeight="1" thickBot="1">
      <c r="B5" s="57"/>
      <c r="C5" s="58" t="s">
        <v>5</v>
      </c>
      <c r="D5" s="59" t="s">
        <v>2</v>
      </c>
      <c r="E5" s="58" t="s">
        <v>3</v>
      </c>
      <c r="F5" s="59" t="s">
        <v>278</v>
      </c>
      <c r="G5" s="59" t="s">
        <v>277</v>
      </c>
      <c r="H5" s="59" t="s">
        <v>62</v>
      </c>
      <c r="I5" s="59" t="s">
        <v>6</v>
      </c>
      <c r="J5" s="60" t="s">
        <v>12</v>
      </c>
      <c r="K5" s="60" t="s">
        <v>4</v>
      </c>
      <c r="L5" s="225"/>
      <c r="M5" s="215" t="s">
        <v>260</v>
      </c>
      <c r="N5" s="61"/>
    </row>
    <row r="6" spans="2:14" ht="14.5" customHeight="1">
      <c r="B6" s="134" t="s">
        <v>298</v>
      </c>
      <c r="C6" s="135" t="s">
        <v>205</v>
      </c>
      <c r="D6" s="135" t="s">
        <v>206</v>
      </c>
      <c r="E6" s="136" t="s">
        <v>7</v>
      </c>
      <c r="F6" s="135" t="s">
        <v>216</v>
      </c>
      <c r="G6" s="136" t="s">
        <v>294</v>
      </c>
      <c r="H6" s="135" t="s">
        <v>15</v>
      </c>
      <c r="I6" s="136" t="s">
        <v>17</v>
      </c>
      <c r="J6" s="135" t="s">
        <v>16</v>
      </c>
      <c r="K6" s="137" t="s">
        <v>8</v>
      </c>
      <c r="L6" s="201"/>
      <c r="M6" s="162" t="s">
        <v>208</v>
      </c>
    </row>
    <row r="7" spans="2:14" ht="14.5" customHeight="1">
      <c r="B7" s="138"/>
      <c r="C7" s="139"/>
      <c r="D7" s="140" t="s">
        <v>249</v>
      </c>
      <c r="E7" s="141"/>
      <c r="F7" s="139"/>
      <c r="G7" s="141" t="s">
        <v>295</v>
      </c>
      <c r="H7" s="139" t="s">
        <v>248</v>
      </c>
      <c r="I7" s="141" t="s">
        <v>264</v>
      </c>
      <c r="J7" s="139" t="s">
        <v>32</v>
      </c>
      <c r="K7" s="142" t="s">
        <v>9</v>
      </c>
      <c r="L7" s="202"/>
      <c r="M7" s="144" t="s">
        <v>53</v>
      </c>
    </row>
    <row r="8" spans="2:14" ht="14.5" customHeight="1">
      <c r="B8" s="138"/>
      <c r="C8" s="139" t="s">
        <v>225</v>
      </c>
      <c r="D8" s="139"/>
      <c r="E8" s="141"/>
      <c r="F8" s="139"/>
      <c r="G8" s="141"/>
      <c r="H8" s="143"/>
      <c r="I8" s="141"/>
      <c r="J8" s="139"/>
      <c r="K8" s="142" t="s">
        <v>11</v>
      </c>
      <c r="L8" s="202"/>
      <c r="M8" s="144"/>
    </row>
    <row r="9" spans="2:14" ht="14.5" customHeight="1">
      <c r="B9" s="138"/>
      <c r="C9" s="139" t="s">
        <v>70</v>
      </c>
      <c r="D9" s="139"/>
      <c r="E9" s="141"/>
      <c r="F9" s="143"/>
      <c r="G9" s="141"/>
      <c r="H9" s="139"/>
      <c r="I9" s="141"/>
      <c r="J9" s="139"/>
      <c r="K9" s="142" t="s">
        <v>10</v>
      </c>
      <c r="L9" s="202"/>
      <c r="M9" s="144" t="s">
        <v>60</v>
      </c>
    </row>
    <row r="10" spans="2:14" ht="14.5" customHeight="1">
      <c r="B10" s="138"/>
      <c r="C10" s="139"/>
      <c r="D10" s="139"/>
      <c r="E10" s="141"/>
      <c r="F10" s="139"/>
      <c r="G10" s="141"/>
      <c r="H10" s="139"/>
      <c r="I10" s="141"/>
      <c r="J10" s="139"/>
      <c r="K10" s="142" t="s">
        <v>240</v>
      </c>
      <c r="L10" s="202"/>
      <c r="M10" s="144" t="s">
        <v>226</v>
      </c>
    </row>
    <row r="11" spans="2:14" ht="14.5" customHeight="1">
      <c r="B11" s="138"/>
      <c r="C11" s="139"/>
      <c r="D11" s="145"/>
      <c r="E11" s="141"/>
      <c r="F11" s="139"/>
      <c r="G11" s="141"/>
      <c r="H11" s="139"/>
      <c r="I11" s="141"/>
      <c r="J11" s="139"/>
      <c r="K11" s="142" t="s">
        <v>241</v>
      </c>
      <c r="L11" s="202"/>
      <c r="M11" s="144"/>
    </row>
    <row r="12" spans="2:14" ht="14.5" customHeight="1">
      <c r="B12" s="138"/>
      <c r="C12" s="139"/>
      <c r="D12" s="145"/>
      <c r="E12" s="141"/>
      <c r="F12" s="139"/>
      <c r="G12" s="141"/>
      <c r="H12" s="139"/>
      <c r="I12" s="141"/>
      <c r="J12" s="139"/>
      <c r="K12" s="142" t="s">
        <v>242</v>
      </c>
      <c r="L12" s="202"/>
      <c r="M12" s="144"/>
    </row>
    <row r="13" spans="2:14" ht="14.5" customHeight="1">
      <c r="B13" s="138"/>
      <c r="C13" s="139"/>
      <c r="D13" s="146"/>
      <c r="E13" s="147"/>
      <c r="F13" s="148"/>
      <c r="G13" s="147"/>
      <c r="H13" s="139"/>
      <c r="I13" s="147"/>
      <c r="J13" s="148"/>
      <c r="K13" s="149" t="s">
        <v>243</v>
      </c>
      <c r="L13" s="202"/>
      <c r="M13" s="216"/>
    </row>
    <row r="14" spans="2:14" ht="14.5" customHeight="1">
      <c r="B14" s="138"/>
      <c r="C14" s="150"/>
      <c r="D14" s="151" t="s">
        <v>239</v>
      </c>
      <c r="E14" s="152" t="s">
        <v>7</v>
      </c>
      <c r="F14" s="139" t="s">
        <v>216</v>
      </c>
      <c r="G14" s="152" t="s">
        <v>294</v>
      </c>
      <c r="H14" s="153" t="s">
        <v>15</v>
      </c>
      <c r="I14" s="27" t="s">
        <v>17</v>
      </c>
      <c r="J14" s="153" t="s">
        <v>16</v>
      </c>
      <c r="K14" s="154" t="s">
        <v>8</v>
      </c>
      <c r="L14" s="203"/>
      <c r="M14" s="217" t="s">
        <v>208</v>
      </c>
    </row>
    <row r="15" spans="2:14" ht="14.5" customHeight="1">
      <c r="B15" s="138"/>
      <c r="C15" s="150"/>
      <c r="D15" s="150"/>
      <c r="E15" s="155"/>
      <c r="F15" s="150"/>
      <c r="G15" s="141" t="s">
        <v>295</v>
      </c>
      <c r="H15" s="139" t="s">
        <v>248</v>
      </c>
      <c r="I15" s="141" t="s">
        <v>264</v>
      </c>
      <c r="J15" s="139" t="s">
        <v>32</v>
      </c>
      <c r="K15" s="142" t="s">
        <v>9</v>
      </c>
      <c r="L15" s="202"/>
      <c r="M15" s="144" t="s">
        <v>53</v>
      </c>
    </row>
    <row r="16" spans="2:14" ht="14.5" customHeight="1">
      <c r="B16" s="138"/>
      <c r="C16" s="150"/>
      <c r="D16" s="150"/>
      <c r="E16" s="155"/>
      <c r="F16" s="150"/>
      <c r="G16" s="155"/>
      <c r="H16" s="150"/>
      <c r="I16" s="155"/>
      <c r="J16" s="150"/>
      <c r="K16" s="142" t="s">
        <v>11</v>
      </c>
      <c r="L16" s="202"/>
      <c r="M16" s="144"/>
    </row>
    <row r="17" spans="2:13" ht="14.5" customHeight="1">
      <c r="B17" s="138"/>
      <c r="C17" s="150"/>
      <c r="D17" s="150"/>
      <c r="E17" s="155"/>
      <c r="F17" s="150"/>
      <c r="G17" s="155"/>
      <c r="H17" s="150"/>
      <c r="I17" s="155"/>
      <c r="J17" s="150"/>
      <c r="K17" s="142" t="s">
        <v>10</v>
      </c>
      <c r="L17" s="202"/>
      <c r="M17" s="144" t="s">
        <v>60</v>
      </c>
    </row>
    <row r="18" spans="2:13" ht="14.5" customHeight="1">
      <c r="B18" s="138"/>
      <c r="C18" s="150"/>
      <c r="D18" s="150"/>
      <c r="E18" s="155"/>
      <c r="F18" s="150"/>
      <c r="G18" s="155"/>
      <c r="H18" s="150"/>
      <c r="I18" s="155"/>
      <c r="J18" s="150"/>
      <c r="K18" s="156" t="s">
        <v>242</v>
      </c>
      <c r="L18" s="204"/>
      <c r="M18" s="144" t="s">
        <v>226</v>
      </c>
    </row>
    <row r="19" spans="2:13" ht="14.5" customHeight="1" thickBot="1">
      <c r="B19" s="157"/>
      <c r="C19" s="158"/>
      <c r="D19" s="158"/>
      <c r="E19" s="159"/>
      <c r="F19" s="158"/>
      <c r="G19" s="159"/>
      <c r="H19" s="158"/>
      <c r="I19" s="159"/>
      <c r="J19" s="158"/>
      <c r="K19" s="160" t="s">
        <v>243</v>
      </c>
      <c r="L19" s="205"/>
      <c r="M19" s="192"/>
    </row>
    <row r="20" spans="2:13" ht="14.5" customHeight="1">
      <c r="B20" s="86" t="s">
        <v>299</v>
      </c>
      <c r="C20" s="78" t="s">
        <v>209</v>
      </c>
      <c r="D20" s="2" t="s">
        <v>279</v>
      </c>
      <c r="E20" s="70" t="s">
        <v>210</v>
      </c>
      <c r="F20" s="68" t="s">
        <v>207</v>
      </c>
      <c r="G20" s="63" t="s">
        <v>296</v>
      </c>
      <c r="H20" s="63" t="s">
        <v>247</v>
      </c>
      <c r="I20" s="63" t="s">
        <v>17</v>
      </c>
      <c r="J20" s="70" t="s">
        <v>16</v>
      </c>
      <c r="K20" s="78" t="s">
        <v>8</v>
      </c>
      <c r="L20" s="206"/>
      <c r="M20" s="69" t="s">
        <v>59</v>
      </c>
    </row>
    <row r="21" spans="2:13" ht="15" customHeight="1">
      <c r="B21" s="67"/>
      <c r="C21" s="77"/>
      <c r="D21" s="63" t="s">
        <v>191</v>
      </c>
      <c r="E21" s="70" t="s">
        <v>213</v>
      </c>
      <c r="F21" s="1"/>
      <c r="G21" s="78" t="s">
        <v>297</v>
      </c>
      <c r="H21" s="63"/>
      <c r="I21" s="68" t="s">
        <v>263</v>
      </c>
      <c r="J21" s="63" t="s">
        <v>32</v>
      </c>
      <c r="K21" s="68" t="s">
        <v>9</v>
      </c>
      <c r="L21" s="206"/>
      <c r="M21" s="69" t="s">
        <v>13</v>
      </c>
    </row>
    <row r="22" spans="2:13" ht="14.5" customHeight="1">
      <c r="B22" s="67"/>
      <c r="C22" s="78" t="s">
        <v>68</v>
      </c>
      <c r="D22" s="63"/>
      <c r="E22" s="5"/>
      <c r="F22" s="78"/>
      <c r="G22" s="2"/>
      <c r="H22" s="1"/>
      <c r="I22" s="63"/>
      <c r="J22" s="63"/>
      <c r="K22" s="78" t="s">
        <v>11</v>
      </c>
      <c r="L22" s="206"/>
      <c r="M22" s="69" t="s">
        <v>14</v>
      </c>
    </row>
    <row r="23" spans="2:13" ht="15" customHeight="1">
      <c r="B23" s="67"/>
      <c r="C23" s="78"/>
      <c r="D23" s="63"/>
      <c r="E23" s="70"/>
      <c r="F23" s="78"/>
      <c r="G23" s="2"/>
      <c r="H23" s="68"/>
      <c r="I23" s="63"/>
      <c r="J23" s="63"/>
      <c r="K23" s="78" t="s">
        <v>10</v>
      </c>
      <c r="L23" s="206"/>
      <c r="M23" s="69" t="s">
        <v>61</v>
      </c>
    </row>
    <row r="24" spans="2:13" ht="14.5" customHeight="1">
      <c r="B24" s="67"/>
      <c r="C24" s="78"/>
      <c r="D24" s="63" t="s">
        <v>280</v>
      </c>
      <c r="E24" s="70"/>
      <c r="F24" s="78"/>
      <c r="G24" s="63"/>
      <c r="H24" s="68"/>
      <c r="I24" s="63"/>
      <c r="J24" s="63"/>
      <c r="K24" s="78" t="s">
        <v>220</v>
      </c>
      <c r="L24" s="206"/>
      <c r="M24" s="69"/>
    </row>
    <row r="25" spans="2:13" ht="14.5" customHeight="1">
      <c r="B25" s="67"/>
      <c r="C25" s="78"/>
      <c r="D25" s="87" t="s">
        <v>224</v>
      </c>
      <c r="E25" s="70"/>
      <c r="F25" s="78"/>
      <c r="G25" s="63"/>
      <c r="H25" s="68"/>
      <c r="I25" s="63"/>
      <c r="J25" s="63"/>
      <c r="K25" s="78" t="s">
        <v>221</v>
      </c>
      <c r="L25" s="206"/>
      <c r="M25" s="69" t="s">
        <v>60</v>
      </c>
    </row>
    <row r="26" spans="2:13">
      <c r="B26" s="67"/>
      <c r="C26" s="79"/>
      <c r="D26" s="63" t="s">
        <v>262</v>
      </c>
      <c r="E26" s="80"/>
      <c r="F26" s="77"/>
      <c r="G26" s="63"/>
      <c r="H26" s="68"/>
      <c r="I26" s="63"/>
      <c r="J26" s="78"/>
      <c r="K26" s="78" t="s">
        <v>222</v>
      </c>
      <c r="L26" s="206"/>
      <c r="M26" s="69" t="s">
        <v>66</v>
      </c>
    </row>
    <row r="27" spans="2:13">
      <c r="B27" s="67"/>
      <c r="C27" s="79"/>
      <c r="D27" s="87" t="s">
        <v>244</v>
      </c>
      <c r="E27" s="80"/>
      <c r="F27" s="6"/>
      <c r="G27" s="72"/>
      <c r="H27" s="71"/>
      <c r="I27" s="72"/>
      <c r="J27" s="72"/>
      <c r="K27" s="199" t="s">
        <v>223</v>
      </c>
      <c r="L27" s="206"/>
      <c r="M27" s="218"/>
    </row>
    <row r="28" spans="2:13">
      <c r="B28" s="81"/>
      <c r="C28" s="77"/>
      <c r="D28" s="2"/>
      <c r="E28" s="5"/>
      <c r="F28" s="73" t="s">
        <v>246</v>
      </c>
      <c r="G28" s="74" t="s">
        <v>63</v>
      </c>
      <c r="H28" s="68" t="s">
        <v>211</v>
      </c>
      <c r="I28" s="74" t="s">
        <v>17</v>
      </c>
      <c r="J28" s="74" t="s">
        <v>16</v>
      </c>
      <c r="K28" s="208" t="s">
        <v>8</v>
      </c>
      <c r="L28" s="238"/>
      <c r="M28" s="69" t="s">
        <v>59</v>
      </c>
    </row>
    <row r="29" spans="2:13">
      <c r="B29" s="81"/>
      <c r="C29" s="77"/>
      <c r="D29" s="2"/>
      <c r="E29" s="5"/>
      <c r="F29" s="77"/>
      <c r="G29" s="2"/>
      <c r="H29" s="63" t="s">
        <v>247</v>
      </c>
      <c r="I29" s="63" t="s">
        <v>263</v>
      </c>
      <c r="J29" s="63" t="s">
        <v>32</v>
      </c>
      <c r="K29" s="78" t="s">
        <v>9</v>
      </c>
      <c r="L29" s="206"/>
      <c r="M29" s="69" t="s">
        <v>13</v>
      </c>
    </row>
    <row r="30" spans="2:13">
      <c r="B30" s="81"/>
      <c r="C30" s="77"/>
      <c r="D30" s="2"/>
      <c r="E30" s="5"/>
      <c r="F30" s="77"/>
      <c r="G30" s="2"/>
      <c r="H30" s="1"/>
      <c r="I30" s="2"/>
      <c r="J30" s="2"/>
      <c r="K30" s="78" t="s">
        <v>11</v>
      </c>
      <c r="L30" s="206"/>
      <c r="M30" s="69" t="s">
        <v>14</v>
      </c>
    </row>
    <row r="31" spans="2:13">
      <c r="B31" s="81"/>
      <c r="C31" s="77"/>
      <c r="D31" s="2"/>
      <c r="E31" s="5"/>
      <c r="F31" s="77"/>
      <c r="G31" s="2"/>
      <c r="H31" s="1"/>
      <c r="I31" s="2"/>
      <c r="J31" s="2"/>
      <c r="K31" s="78" t="s">
        <v>10</v>
      </c>
      <c r="L31" s="206"/>
      <c r="M31" s="69" t="s">
        <v>61</v>
      </c>
    </row>
    <row r="32" spans="2:13">
      <c r="B32" s="81"/>
      <c r="C32" s="77"/>
      <c r="D32" s="2"/>
      <c r="E32" s="5"/>
      <c r="F32" s="77"/>
      <c r="G32" s="2"/>
      <c r="H32" s="1"/>
      <c r="I32" s="2"/>
      <c r="J32" s="2"/>
      <c r="K32" s="78" t="s">
        <v>220</v>
      </c>
      <c r="L32" s="206"/>
      <c r="M32" s="69"/>
    </row>
    <row r="33" spans="2:13">
      <c r="B33" s="81"/>
      <c r="C33" s="77"/>
      <c r="D33" s="2"/>
      <c r="E33" s="5"/>
      <c r="F33" s="77"/>
      <c r="G33" s="2"/>
      <c r="H33" s="1"/>
      <c r="I33" s="2"/>
      <c r="J33" s="2"/>
      <c r="K33" s="78" t="s">
        <v>221</v>
      </c>
      <c r="L33" s="206"/>
      <c r="M33" s="69" t="s">
        <v>60</v>
      </c>
    </row>
    <row r="34" spans="2:13">
      <c r="B34" s="81"/>
      <c r="C34" s="77"/>
      <c r="D34" s="2"/>
      <c r="E34" s="5"/>
      <c r="F34" s="77"/>
      <c r="G34" s="2"/>
      <c r="H34" s="1"/>
      <c r="I34" s="2"/>
      <c r="J34" s="2"/>
      <c r="K34" s="78" t="s">
        <v>222</v>
      </c>
      <c r="L34" s="206"/>
      <c r="M34" s="219"/>
    </row>
    <row r="35" spans="2:13">
      <c r="B35" s="82"/>
      <c r="C35" s="77"/>
      <c r="D35" s="83"/>
      <c r="E35" s="84"/>
      <c r="F35" s="85"/>
      <c r="G35" s="83"/>
      <c r="H35" s="6"/>
      <c r="I35" s="83"/>
      <c r="J35" s="83"/>
      <c r="K35" s="199" t="s">
        <v>223</v>
      </c>
      <c r="L35" s="206"/>
      <c r="M35" s="220"/>
    </row>
    <row r="36" spans="2:13" ht="14.5" customHeight="1">
      <c r="B36" s="86"/>
      <c r="C36" s="63"/>
      <c r="D36" s="68" t="s">
        <v>281</v>
      </c>
      <c r="E36" s="63" t="s">
        <v>215</v>
      </c>
      <c r="F36" s="68" t="s">
        <v>207</v>
      </c>
      <c r="G36" s="63" t="s">
        <v>296</v>
      </c>
      <c r="H36" s="63" t="s">
        <v>247</v>
      </c>
      <c r="I36" s="63" t="s">
        <v>17</v>
      </c>
      <c r="J36" s="70" t="s">
        <v>16</v>
      </c>
      <c r="K36" s="78" t="s">
        <v>8</v>
      </c>
      <c r="L36" s="238"/>
      <c r="M36" s="69" t="s">
        <v>59</v>
      </c>
    </row>
    <row r="37" spans="2:13" ht="15" customHeight="1">
      <c r="B37" s="67"/>
      <c r="C37" s="77"/>
      <c r="D37" s="78"/>
      <c r="E37" s="63"/>
      <c r="F37" s="1"/>
      <c r="G37" s="78" t="s">
        <v>297</v>
      </c>
      <c r="H37" s="63"/>
      <c r="I37" s="68" t="s">
        <v>263</v>
      </c>
      <c r="J37" s="63" t="s">
        <v>32</v>
      </c>
      <c r="K37" s="68" t="s">
        <v>9</v>
      </c>
      <c r="L37" s="206"/>
      <c r="M37" s="69" t="s">
        <v>13</v>
      </c>
    </row>
    <row r="38" spans="2:13" ht="14.5" customHeight="1">
      <c r="B38" s="67"/>
      <c r="C38" s="78"/>
      <c r="D38" s="63"/>
      <c r="E38" s="5"/>
      <c r="F38" s="78"/>
      <c r="G38" s="2"/>
      <c r="H38" s="1"/>
      <c r="I38" s="63"/>
      <c r="J38" s="63"/>
      <c r="K38" s="78" t="s">
        <v>11</v>
      </c>
      <c r="L38" s="206"/>
      <c r="M38" s="69" t="s">
        <v>14</v>
      </c>
    </row>
    <row r="39" spans="2:13" ht="15" customHeight="1">
      <c r="B39" s="67"/>
      <c r="C39" s="78"/>
      <c r="D39" s="78"/>
      <c r="E39" s="63"/>
      <c r="F39" s="78"/>
      <c r="G39" s="2"/>
      <c r="H39" s="68"/>
      <c r="I39" s="63"/>
      <c r="J39" s="63"/>
      <c r="K39" s="78" t="s">
        <v>10</v>
      </c>
      <c r="L39" s="206"/>
      <c r="M39" s="69" t="s">
        <v>61</v>
      </c>
    </row>
    <row r="40" spans="2:13" ht="14.5" customHeight="1">
      <c r="B40" s="67"/>
      <c r="C40" s="78"/>
      <c r="D40" s="87"/>
      <c r="E40" s="63"/>
      <c r="F40" s="78"/>
      <c r="G40" s="63"/>
      <c r="H40" s="68"/>
      <c r="I40" s="63"/>
      <c r="J40" s="63"/>
      <c r="K40" s="78" t="s">
        <v>220</v>
      </c>
      <c r="L40" s="206"/>
      <c r="M40" s="69"/>
    </row>
    <row r="41" spans="2:13" ht="14.5" customHeight="1">
      <c r="B41" s="67"/>
      <c r="C41" s="78"/>
      <c r="D41" s="78"/>
      <c r="E41" s="63"/>
      <c r="F41" s="78"/>
      <c r="G41" s="63"/>
      <c r="H41" s="68"/>
      <c r="I41" s="63"/>
      <c r="J41" s="63"/>
      <c r="K41" s="78" t="s">
        <v>221</v>
      </c>
      <c r="L41" s="206"/>
      <c r="M41" s="69" t="s">
        <v>60</v>
      </c>
    </row>
    <row r="42" spans="2:13">
      <c r="B42" s="67"/>
      <c r="C42" s="79"/>
      <c r="D42" s="79"/>
      <c r="E42" s="87"/>
      <c r="F42" s="77"/>
      <c r="G42" s="63"/>
      <c r="H42" s="68"/>
      <c r="I42" s="63"/>
      <c r="J42" s="78"/>
      <c r="K42" s="78" t="s">
        <v>222</v>
      </c>
      <c r="L42" s="206"/>
      <c r="M42" s="69" t="s">
        <v>66</v>
      </c>
    </row>
    <row r="43" spans="2:13">
      <c r="B43" s="67"/>
      <c r="C43" s="87"/>
      <c r="D43" s="88"/>
      <c r="E43" s="87"/>
      <c r="F43" s="6"/>
      <c r="G43" s="72"/>
      <c r="H43" s="71"/>
      <c r="I43" s="72"/>
      <c r="J43" s="72"/>
      <c r="K43" s="199" t="s">
        <v>223</v>
      </c>
      <c r="L43" s="206"/>
      <c r="M43" s="218"/>
    </row>
    <row r="44" spans="2:13">
      <c r="B44" s="81"/>
      <c r="C44" s="2"/>
      <c r="D44" s="1"/>
      <c r="E44" s="2"/>
      <c r="F44" s="73" t="s">
        <v>246</v>
      </c>
      <c r="G44" s="74" t="s">
        <v>63</v>
      </c>
      <c r="H44" s="68" t="s">
        <v>211</v>
      </c>
      <c r="I44" s="74" t="s">
        <v>17</v>
      </c>
      <c r="J44" s="74" t="s">
        <v>16</v>
      </c>
      <c r="K44" s="208" t="s">
        <v>8</v>
      </c>
      <c r="L44" s="238"/>
      <c r="M44" s="69" t="s">
        <v>59</v>
      </c>
    </row>
    <row r="45" spans="2:13">
      <c r="B45" s="81"/>
      <c r="C45" s="77"/>
      <c r="D45" s="77"/>
      <c r="E45" s="2"/>
      <c r="F45" s="77"/>
      <c r="G45" s="2"/>
      <c r="H45" s="63" t="s">
        <v>247</v>
      </c>
      <c r="I45" s="63" t="s">
        <v>263</v>
      </c>
      <c r="J45" s="63" t="s">
        <v>32</v>
      </c>
      <c r="K45" s="78" t="s">
        <v>9</v>
      </c>
      <c r="L45" s="206"/>
      <c r="M45" s="69" t="s">
        <v>13</v>
      </c>
    </row>
    <row r="46" spans="2:13">
      <c r="B46" s="81"/>
      <c r="C46" s="77"/>
      <c r="D46" s="77"/>
      <c r="E46" s="2"/>
      <c r="F46" s="77"/>
      <c r="G46" s="2"/>
      <c r="H46" s="1"/>
      <c r="I46" s="2"/>
      <c r="J46" s="2"/>
      <c r="K46" s="78" t="s">
        <v>11</v>
      </c>
      <c r="L46" s="206"/>
      <c r="M46" s="69" t="s">
        <v>14</v>
      </c>
    </row>
    <row r="47" spans="2:13">
      <c r="B47" s="81"/>
      <c r="C47" s="77"/>
      <c r="D47" s="77"/>
      <c r="E47" s="2"/>
      <c r="F47" s="77"/>
      <c r="G47" s="2"/>
      <c r="H47" s="1"/>
      <c r="I47" s="2"/>
      <c r="J47" s="2"/>
      <c r="K47" s="78" t="s">
        <v>10</v>
      </c>
      <c r="L47" s="206"/>
      <c r="M47" s="69" t="s">
        <v>61</v>
      </c>
    </row>
    <row r="48" spans="2:13">
      <c r="B48" s="81"/>
      <c r="C48" s="77"/>
      <c r="D48" s="77"/>
      <c r="E48" s="2"/>
      <c r="F48" s="77"/>
      <c r="G48" s="2"/>
      <c r="H48" s="1"/>
      <c r="I48" s="2"/>
      <c r="J48" s="2"/>
      <c r="K48" s="78" t="s">
        <v>220</v>
      </c>
      <c r="L48" s="206"/>
      <c r="M48" s="69"/>
    </row>
    <row r="49" spans="2:13">
      <c r="B49" s="81"/>
      <c r="C49" s="77"/>
      <c r="D49" s="77"/>
      <c r="E49" s="2"/>
      <c r="F49" s="77"/>
      <c r="G49" s="2"/>
      <c r="H49" s="1"/>
      <c r="I49" s="2"/>
      <c r="J49" s="2"/>
      <c r="K49" s="78" t="s">
        <v>221</v>
      </c>
      <c r="L49" s="206"/>
      <c r="M49" s="69" t="s">
        <v>60</v>
      </c>
    </row>
    <row r="50" spans="2:13">
      <c r="B50" s="81"/>
      <c r="C50" s="77"/>
      <c r="D50" s="77"/>
      <c r="E50" s="2"/>
      <c r="F50" s="77"/>
      <c r="G50" s="2"/>
      <c r="H50" s="1"/>
      <c r="I50" s="2"/>
      <c r="J50" s="2"/>
      <c r="K50" s="78" t="s">
        <v>222</v>
      </c>
      <c r="L50" s="206"/>
      <c r="M50" s="219"/>
    </row>
    <row r="51" spans="2:13" ht="15" thickBot="1">
      <c r="B51" s="81"/>
      <c r="C51" s="77"/>
      <c r="D51" s="77"/>
      <c r="E51" s="2"/>
      <c r="F51" s="77"/>
      <c r="G51" s="2"/>
      <c r="H51" s="1"/>
      <c r="I51" s="2"/>
      <c r="J51" s="2"/>
      <c r="K51" s="78" t="s">
        <v>223</v>
      </c>
      <c r="L51" s="206"/>
      <c r="M51" s="219"/>
    </row>
    <row r="52" spans="2:13">
      <c r="B52" s="134" t="s">
        <v>300</v>
      </c>
      <c r="C52" s="161" t="s">
        <v>212</v>
      </c>
      <c r="D52" s="136" t="s">
        <v>279</v>
      </c>
      <c r="E52" s="135" t="s">
        <v>210</v>
      </c>
      <c r="F52" s="135" t="s">
        <v>245</v>
      </c>
      <c r="G52" s="135" t="s">
        <v>296</v>
      </c>
      <c r="H52" s="135" t="s">
        <v>247</v>
      </c>
      <c r="I52" s="135" t="s">
        <v>17</v>
      </c>
      <c r="J52" s="136" t="s">
        <v>16</v>
      </c>
      <c r="K52" s="179" t="s">
        <v>8</v>
      </c>
      <c r="L52" s="207"/>
      <c r="M52" s="162" t="s">
        <v>59</v>
      </c>
    </row>
    <row r="53" spans="2:13">
      <c r="B53" s="138"/>
      <c r="C53" s="163"/>
      <c r="D53" s="139" t="s">
        <v>191</v>
      </c>
      <c r="E53" s="145" t="s">
        <v>213</v>
      </c>
      <c r="F53" s="141"/>
      <c r="G53" s="139" t="s">
        <v>297</v>
      </c>
      <c r="H53" s="141"/>
      <c r="I53" s="163" t="s">
        <v>263</v>
      </c>
      <c r="J53" s="139" t="s">
        <v>32</v>
      </c>
      <c r="K53" s="141" t="s">
        <v>9</v>
      </c>
      <c r="L53" s="206"/>
      <c r="M53" s="144" t="s">
        <v>13</v>
      </c>
    </row>
    <row r="54" spans="2:13">
      <c r="B54" s="138"/>
      <c r="C54" s="163" t="s">
        <v>69</v>
      </c>
      <c r="D54" s="139"/>
      <c r="E54" s="164"/>
      <c r="F54" s="27"/>
      <c r="G54" s="143"/>
      <c r="H54" s="27"/>
      <c r="I54" s="139"/>
      <c r="J54" s="163"/>
      <c r="K54" s="163" t="s">
        <v>11</v>
      </c>
      <c r="L54" s="206"/>
      <c r="M54" s="144" t="s">
        <v>14</v>
      </c>
    </row>
    <row r="55" spans="2:13">
      <c r="B55" s="138"/>
      <c r="C55" s="139" t="s">
        <v>68</v>
      </c>
      <c r="D55" s="27"/>
      <c r="E55" s="139"/>
      <c r="F55" s="141"/>
      <c r="G55" s="143"/>
      <c r="H55" s="141"/>
      <c r="I55" s="139"/>
      <c r="J55" s="139"/>
      <c r="K55" s="163" t="s">
        <v>10</v>
      </c>
      <c r="L55" s="206"/>
      <c r="M55" s="144" t="s">
        <v>61</v>
      </c>
    </row>
    <row r="56" spans="2:13">
      <c r="B56" s="138"/>
      <c r="C56" s="139"/>
      <c r="D56" s="140" t="s">
        <v>280</v>
      </c>
      <c r="E56" s="139"/>
      <c r="F56" s="141"/>
      <c r="G56" s="139"/>
      <c r="H56" s="141"/>
      <c r="I56" s="139"/>
      <c r="J56" s="139"/>
      <c r="K56" s="163" t="s">
        <v>220</v>
      </c>
      <c r="L56" s="206"/>
      <c r="M56" s="144"/>
    </row>
    <row r="57" spans="2:13">
      <c r="B57" s="138"/>
      <c r="C57" s="139"/>
      <c r="D57" s="141" t="s">
        <v>224</v>
      </c>
      <c r="E57" s="139"/>
      <c r="F57" s="141"/>
      <c r="G57" s="139"/>
      <c r="H57" s="141"/>
      <c r="I57" s="139"/>
      <c r="J57" s="139"/>
      <c r="K57" s="163" t="s">
        <v>221</v>
      </c>
      <c r="L57" s="206"/>
      <c r="M57" s="144" t="s">
        <v>60</v>
      </c>
    </row>
    <row r="58" spans="2:13">
      <c r="B58" s="138"/>
      <c r="C58" s="140"/>
      <c r="D58" s="165" t="s">
        <v>262</v>
      </c>
      <c r="E58" s="140"/>
      <c r="F58" s="27"/>
      <c r="G58" s="139"/>
      <c r="H58" s="141"/>
      <c r="I58" s="139"/>
      <c r="J58" s="139"/>
      <c r="K58" s="163" t="s">
        <v>222</v>
      </c>
      <c r="L58" s="206"/>
      <c r="M58" s="144"/>
    </row>
    <row r="59" spans="2:13">
      <c r="B59" s="166"/>
      <c r="C59" s="140"/>
      <c r="D59" s="167" t="s">
        <v>244</v>
      </c>
      <c r="E59" s="168"/>
      <c r="F59" s="169"/>
      <c r="G59" s="148"/>
      <c r="H59" s="147"/>
      <c r="I59" s="148"/>
      <c r="J59" s="148"/>
      <c r="K59" s="170" t="s">
        <v>223</v>
      </c>
      <c r="L59" s="206"/>
      <c r="M59" s="216"/>
    </row>
    <row r="60" spans="2:13">
      <c r="B60" s="171"/>
      <c r="C60" s="172"/>
      <c r="D60" s="141" t="s">
        <v>281</v>
      </c>
      <c r="E60" s="139" t="s">
        <v>215</v>
      </c>
      <c r="F60" s="139" t="s">
        <v>245</v>
      </c>
      <c r="G60" s="139" t="s">
        <v>296</v>
      </c>
      <c r="H60" s="139" t="s">
        <v>247</v>
      </c>
      <c r="I60" s="139" t="s">
        <v>17</v>
      </c>
      <c r="J60" s="141" t="s">
        <v>16</v>
      </c>
      <c r="K60" s="163" t="s">
        <v>8</v>
      </c>
      <c r="L60" s="238"/>
      <c r="M60" s="144" t="s">
        <v>59</v>
      </c>
    </row>
    <row r="61" spans="2:13">
      <c r="B61" s="138"/>
      <c r="C61" s="163"/>
      <c r="D61" s="139"/>
      <c r="E61" s="145"/>
      <c r="F61" s="141"/>
      <c r="G61" s="139" t="s">
        <v>297</v>
      </c>
      <c r="H61" s="141"/>
      <c r="I61" s="163" t="s">
        <v>263</v>
      </c>
      <c r="J61" s="139" t="s">
        <v>32</v>
      </c>
      <c r="K61" s="141" t="s">
        <v>9</v>
      </c>
      <c r="L61" s="206"/>
      <c r="M61" s="144" t="s">
        <v>13</v>
      </c>
    </row>
    <row r="62" spans="2:13">
      <c r="B62" s="138"/>
      <c r="C62" s="163"/>
      <c r="D62" s="139"/>
      <c r="E62" s="164"/>
      <c r="F62" s="27"/>
      <c r="G62" s="143"/>
      <c r="H62" s="27"/>
      <c r="I62" s="139"/>
      <c r="J62" s="163"/>
      <c r="K62" s="163" t="s">
        <v>11</v>
      </c>
      <c r="L62" s="206"/>
      <c r="M62" s="144" t="s">
        <v>14</v>
      </c>
    </row>
    <row r="63" spans="2:13">
      <c r="B63" s="138"/>
      <c r="C63" s="139"/>
      <c r="D63" s="27"/>
      <c r="E63" s="139"/>
      <c r="F63" s="141"/>
      <c r="G63" s="143"/>
      <c r="H63" s="141"/>
      <c r="I63" s="139"/>
      <c r="J63" s="139"/>
      <c r="K63" s="163" t="s">
        <v>10</v>
      </c>
      <c r="L63" s="206"/>
      <c r="M63" s="144" t="s">
        <v>61</v>
      </c>
    </row>
    <row r="64" spans="2:13">
      <c r="B64" s="138"/>
      <c r="C64" s="139"/>
      <c r="D64" s="140"/>
      <c r="E64" s="139"/>
      <c r="F64" s="141"/>
      <c r="G64" s="139"/>
      <c r="H64" s="141"/>
      <c r="I64" s="139"/>
      <c r="J64" s="139"/>
      <c r="K64" s="163" t="s">
        <v>220</v>
      </c>
      <c r="L64" s="206"/>
      <c r="M64" s="144"/>
    </row>
    <row r="65" spans="2:13">
      <c r="B65" s="138"/>
      <c r="C65" s="139"/>
      <c r="D65" s="141"/>
      <c r="E65" s="139"/>
      <c r="F65" s="141"/>
      <c r="G65" s="139"/>
      <c r="H65" s="141"/>
      <c r="I65" s="139"/>
      <c r="J65" s="139"/>
      <c r="K65" s="163" t="s">
        <v>221</v>
      </c>
      <c r="L65" s="206"/>
      <c r="M65" s="144" t="s">
        <v>60</v>
      </c>
    </row>
    <row r="66" spans="2:13">
      <c r="B66" s="138"/>
      <c r="C66" s="140"/>
      <c r="D66" s="165"/>
      <c r="E66" s="140"/>
      <c r="F66" s="27"/>
      <c r="G66" s="139"/>
      <c r="H66" s="141"/>
      <c r="I66" s="139"/>
      <c r="J66" s="139"/>
      <c r="K66" s="163" t="s">
        <v>222</v>
      </c>
      <c r="L66" s="206"/>
      <c r="M66" s="144"/>
    </row>
    <row r="67" spans="2:13" ht="15" thickBot="1">
      <c r="B67" s="157"/>
      <c r="C67" s="173"/>
      <c r="D67" s="174"/>
      <c r="E67" s="173"/>
      <c r="F67" s="175"/>
      <c r="G67" s="176"/>
      <c r="H67" s="177"/>
      <c r="I67" s="176"/>
      <c r="J67" s="176"/>
      <c r="K67" s="178" t="s">
        <v>223</v>
      </c>
      <c r="L67" s="241"/>
      <c r="M67" s="221"/>
    </row>
    <row r="68" spans="2:13">
      <c r="B68" s="86" t="s">
        <v>301</v>
      </c>
      <c r="C68" s="78" t="s">
        <v>214</v>
      </c>
      <c r="D68" s="63" t="s">
        <v>279</v>
      </c>
      <c r="E68" s="63" t="s">
        <v>210</v>
      </c>
      <c r="F68" s="68" t="s">
        <v>245</v>
      </c>
      <c r="G68" s="63" t="s">
        <v>296</v>
      </c>
      <c r="H68" s="68" t="s">
        <v>211</v>
      </c>
      <c r="I68" s="63" t="s">
        <v>17</v>
      </c>
      <c r="J68" s="70" t="s">
        <v>16</v>
      </c>
      <c r="K68" s="78" t="s">
        <v>8</v>
      </c>
      <c r="L68" s="206"/>
      <c r="M68" s="69" t="s">
        <v>59</v>
      </c>
    </row>
    <row r="69" spans="2:13">
      <c r="B69" s="67"/>
      <c r="C69" s="78"/>
      <c r="D69" s="63" t="s">
        <v>191</v>
      </c>
      <c r="E69" s="63" t="s">
        <v>213</v>
      </c>
      <c r="F69" s="68"/>
      <c r="G69" s="63" t="s">
        <v>297</v>
      </c>
      <c r="H69" s="68"/>
      <c r="I69" s="78" t="s">
        <v>263</v>
      </c>
      <c r="J69" s="63" t="s">
        <v>32</v>
      </c>
      <c r="K69" s="68" t="s">
        <v>9</v>
      </c>
      <c r="L69" s="206"/>
      <c r="M69" s="69" t="s">
        <v>13</v>
      </c>
    </row>
    <row r="70" spans="2:13">
      <c r="B70" s="67"/>
      <c r="C70" s="78" t="s">
        <v>69</v>
      </c>
      <c r="D70" s="63"/>
      <c r="E70" s="2"/>
      <c r="F70" s="1"/>
      <c r="G70" s="2"/>
      <c r="H70" s="1"/>
      <c r="I70" s="63"/>
      <c r="J70" s="63"/>
      <c r="K70" s="78" t="s">
        <v>11</v>
      </c>
      <c r="L70" s="206"/>
      <c r="M70" s="69" t="s">
        <v>14</v>
      </c>
    </row>
    <row r="71" spans="2:13">
      <c r="B71" s="67"/>
      <c r="C71" s="77" t="s">
        <v>227</v>
      </c>
      <c r="D71" s="2"/>
      <c r="E71" s="63"/>
      <c r="F71" s="68"/>
      <c r="G71" s="2"/>
      <c r="H71" s="68"/>
      <c r="I71" s="63"/>
      <c r="J71" s="63"/>
      <c r="K71" s="78" t="s">
        <v>10</v>
      </c>
      <c r="L71" s="206"/>
      <c r="M71" s="69" t="s">
        <v>61</v>
      </c>
    </row>
    <row r="72" spans="2:13">
      <c r="B72" s="67"/>
      <c r="C72" s="78" t="s">
        <v>228</v>
      </c>
      <c r="D72" s="87" t="s">
        <v>280</v>
      </c>
      <c r="E72" s="63"/>
      <c r="F72" s="68"/>
      <c r="G72" s="63"/>
      <c r="H72" s="68"/>
      <c r="I72" s="63"/>
      <c r="J72" s="63"/>
      <c r="K72" s="78" t="s">
        <v>220</v>
      </c>
      <c r="L72" s="206"/>
      <c r="M72" s="69"/>
    </row>
    <row r="73" spans="2:13">
      <c r="B73" s="67"/>
      <c r="C73" s="78" t="s">
        <v>229</v>
      </c>
      <c r="D73" s="87" t="s">
        <v>224</v>
      </c>
      <c r="E73" s="63"/>
      <c r="F73" s="68"/>
      <c r="G73" s="63"/>
      <c r="H73" s="68"/>
      <c r="I73" s="63"/>
      <c r="J73" s="63"/>
      <c r="K73" s="78" t="s">
        <v>221</v>
      </c>
      <c r="L73" s="206"/>
      <c r="M73" s="69" t="s">
        <v>60</v>
      </c>
    </row>
    <row r="74" spans="2:13">
      <c r="B74" s="67"/>
      <c r="C74" s="78"/>
      <c r="D74" s="87" t="s">
        <v>262</v>
      </c>
      <c r="E74" s="63"/>
      <c r="F74" s="68"/>
      <c r="G74" s="63"/>
      <c r="H74" s="68"/>
      <c r="I74" s="63"/>
      <c r="J74" s="63"/>
      <c r="K74" s="78"/>
      <c r="L74" s="206"/>
      <c r="M74" s="69"/>
    </row>
    <row r="75" spans="2:13">
      <c r="B75" s="89"/>
      <c r="C75" s="63"/>
      <c r="D75" s="90" t="s">
        <v>244</v>
      </c>
      <c r="E75" s="72"/>
      <c r="F75" s="71"/>
      <c r="G75" s="72"/>
      <c r="H75" s="71"/>
      <c r="I75" s="72"/>
      <c r="J75" s="72"/>
      <c r="K75" s="199"/>
      <c r="L75" s="206"/>
      <c r="M75" s="218"/>
    </row>
    <row r="76" spans="2:13">
      <c r="B76" s="86"/>
      <c r="C76" s="78"/>
      <c r="D76" s="63" t="s">
        <v>281</v>
      </c>
      <c r="E76" s="63" t="s">
        <v>215</v>
      </c>
      <c r="F76" s="68" t="s">
        <v>245</v>
      </c>
      <c r="G76" s="63" t="s">
        <v>296</v>
      </c>
      <c r="H76" s="68" t="s">
        <v>211</v>
      </c>
      <c r="I76" s="63" t="s">
        <v>17</v>
      </c>
      <c r="J76" s="70" t="s">
        <v>16</v>
      </c>
      <c r="K76" s="78" t="s">
        <v>8</v>
      </c>
      <c r="L76" s="238"/>
      <c r="M76" s="69" t="s">
        <v>59</v>
      </c>
    </row>
    <row r="77" spans="2:13">
      <c r="B77" s="67"/>
      <c r="C77" s="78"/>
      <c r="D77" s="63"/>
      <c r="E77" s="63"/>
      <c r="F77" s="68"/>
      <c r="G77" s="63" t="s">
        <v>297</v>
      </c>
      <c r="H77" s="68"/>
      <c r="I77" s="78" t="s">
        <v>263</v>
      </c>
      <c r="J77" s="63" t="s">
        <v>32</v>
      </c>
      <c r="K77" s="68" t="s">
        <v>9</v>
      </c>
      <c r="L77" s="206"/>
      <c r="M77" s="69" t="s">
        <v>13</v>
      </c>
    </row>
    <row r="78" spans="2:13">
      <c r="B78" s="67"/>
      <c r="C78" s="78"/>
      <c r="D78" s="63"/>
      <c r="E78" s="2"/>
      <c r="F78" s="1"/>
      <c r="G78" s="2"/>
      <c r="H78" s="1"/>
      <c r="I78" s="63"/>
      <c r="J78" s="63"/>
      <c r="K78" s="78" t="s">
        <v>11</v>
      </c>
      <c r="L78" s="206"/>
      <c r="M78" s="69" t="s">
        <v>14</v>
      </c>
    </row>
    <row r="79" spans="2:13">
      <c r="B79" s="67"/>
      <c r="C79" s="77"/>
      <c r="D79" s="2"/>
      <c r="E79" s="63"/>
      <c r="F79" s="68"/>
      <c r="G79" s="2"/>
      <c r="H79" s="68"/>
      <c r="I79" s="63"/>
      <c r="J79" s="63"/>
      <c r="K79" s="78" t="s">
        <v>10</v>
      </c>
      <c r="L79" s="206"/>
      <c r="M79" s="69" t="s">
        <v>61</v>
      </c>
    </row>
    <row r="80" spans="2:13">
      <c r="B80" s="67"/>
      <c r="C80" s="78"/>
      <c r="D80" s="87"/>
      <c r="E80" s="63"/>
      <c r="F80" s="68"/>
      <c r="G80" s="63"/>
      <c r="H80" s="68"/>
      <c r="I80" s="63"/>
      <c r="J80" s="63"/>
      <c r="K80" s="78" t="s">
        <v>220</v>
      </c>
      <c r="L80" s="206"/>
      <c r="M80" s="69"/>
    </row>
    <row r="81" spans="2:13" ht="15" thickBot="1">
      <c r="B81" s="67"/>
      <c r="C81" s="78"/>
      <c r="D81" s="87"/>
      <c r="E81" s="63"/>
      <c r="F81" s="68"/>
      <c r="G81" s="63"/>
      <c r="H81" s="68"/>
      <c r="I81" s="63"/>
      <c r="J81" s="63"/>
      <c r="K81" s="78" t="s">
        <v>221</v>
      </c>
      <c r="L81" s="206"/>
      <c r="M81" s="69" t="s">
        <v>60</v>
      </c>
    </row>
    <row r="82" spans="2:13">
      <c r="B82" s="134" t="s">
        <v>302</v>
      </c>
      <c r="C82" s="179" t="s">
        <v>217</v>
      </c>
      <c r="D82" s="135" t="s">
        <v>279</v>
      </c>
      <c r="E82" s="180" t="s">
        <v>210</v>
      </c>
      <c r="F82" s="135" t="s">
        <v>207</v>
      </c>
      <c r="G82" s="135" t="s">
        <v>296</v>
      </c>
      <c r="H82" s="135" t="s">
        <v>211</v>
      </c>
      <c r="I82" s="135" t="s">
        <v>17</v>
      </c>
      <c r="J82" s="135" t="s">
        <v>16</v>
      </c>
      <c r="K82" s="179" t="s">
        <v>8</v>
      </c>
      <c r="L82" s="207"/>
      <c r="M82" s="162" t="s">
        <v>59</v>
      </c>
    </row>
    <row r="83" spans="2:13">
      <c r="B83" s="138"/>
      <c r="C83" s="139"/>
      <c r="D83" s="141" t="s">
        <v>191</v>
      </c>
      <c r="E83" s="139" t="s">
        <v>213</v>
      </c>
      <c r="F83" s="141"/>
      <c r="G83" s="139" t="s">
        <v>297</v>
      </c>
      <c r="H83" s="141"/>
      <c r="I83" s="139" t="s">
        <v>263</v>
      </c>
      <c r="J83" s="139" t="s">
        <v>32</v>
      </c>
      <c r="K83" s="141" t="s">
        <v>9</v>
      </c>
      <c r="L83" s="206"/>
      <c r="M83" s="144" t="s">
        <v>13</v>
      </c>
    </row>
    <row r="84" spans="2:13">
      <c r="B84" s="138"/>
      <c r="C84" s="143" t="s">
        <v>227</v>
      </c>
      <c r="D84" s="141"/>
      <c r="E84" s="143"/>
      <c r="F84" s="141"/>
      <c r="G84" s="143"/>
      <c r="H84" s="27"/>
      <c r="I84" s="139"/>
      <c r="J84" s="139"/>
      <c r="K84" s="163" t="s">
        <v>11</v>
      </c>
      <c r="L84" s="206"/>
      <c r="M84" s="144" t="s">
        <v>14</v>
      </c>
    </row>
    <row r="85" spans="2:13">
      <c r="B85" s="138"/>
      <c r="C85" s="139" t="s">
        <v>228</v>
      </c>
      <c r="D85" s="143"/>
      <c r="E85" s="145"/>
      <c r="F85" s="141"/>
      <c r="G85" s="143"/>
      <c r="H85" s="141"/>
      <c r="I85" s="139"/>
      <c r="J85" s="139"/>
      <c r="K85" s="163" t="s">
        <v>10</v>
      </c>
      <c r="L85" s="206"/>
      <c r="M85" s="144" t="s">
        <v>61</v>
      </c>
    </row>
    <row r="86" spans="2:13">
      <c r="B86" s="138"/>
      <c r="C86" s="139" t="s">
        <v>229</v>
      </c>
      <c r="D86" s="140" t="s">
        <v>280</v>
      </c>
      <c r="E86" s="139"/>
      <c r="F86" s="141"/>
      <c r="G86" s="139"/>
      <c r="H86" s="141"/>
      <c r="I86" s="139"/>
      <c r="J86" s="163"/>
      <c r="K86" s="163" t="s">
        <v>220</v>
      </c>
      <c r="L86" s="206"/>
      <c r="M86" s="144"/>
    </row>
    <row r="87" spans="2:13">
      <c r="B87" s="138"/>
      <c r="C87" s="143"/>
      <c r="D87" s="165" t="s">
        <v>224</v>
      </c>
      <c r="E87" s="139"/>
      <c r="F87" s="141"/>
      <c r="G87" s="139"/>
      <c r="H87" s="141"/>
      <c r="I87" s="139"/>
      <c r="J87" s="163"/>
      <c r="K87" s="163" t="s">
        <v>221</v>
      </c>
      <c r="L87" s="206"/>
      <c r="M87" s="144" t="s">
        <v>60</v>
      </c>
    </row>
    <row r="88" spans="2:13">
      <c r="B88" s="138"/>
      <c r="C88" s="143"/>
      <c r="D88" s="165" t="s">
        <v>262</v>
      </c>
      <c r="E88" s="139"/>
      <c r="F88" s="141"/>
      <c r="G88" s="139"/>
      <c r="H88" s="141"/>
      <c r="I88" s="139"/>
      <c r="J88" s="163"/>
      <c r="K88" s="163"/>
      <c r="L88" s="206"/>
      <c r="M88" s="144" t="s">
        <v>66</v>
      </c>
    </row>
    <row r="89" spans="2:13">
      <c r="B89" s="166"/>
      <c r="C89" s="143"/>
      <c r="D89" s="167" t="s">
        <v>244</v>
      </c>
      <c r="E89" s="148"/>
      <c r="F89" s="147"/>
      <c r="G89" s="148"/>
      <c r="H89" s="147"/>
      <c r="I89" s="148"/>
      <c r="J89" s="170"/>
      <c r="K89" s="170"/>
      <c r="L89" s="206"/>
      <c r="M89" s="216"/>
    </row>
    <row r="90" spans="2:13">
      <c r="B90" s="171"/>
      <c r="C90" s="163"/>
      <c r="D90" s="139" t="s">
        <v>281</v>
      </c>
      <c r="E90" s="145" t="s">
        <v>215</v>
      </c>
      <c r="F90" s="139" t="s">
        <v>207</v>
      </c>
      <c r="G90" s="139" t="s">
        <v>296</v>
      </c>
      <c r="H90" s="139" t="s">
        <v>211</v>
      </c>
      <c r="I90" s="139" t="s">
        <v>17</v>
      </c>
      <c r="J90" s="139" t="s">
        <v>16</v>
      </c>
      <c r="K90" s="163" t="s">
        <v>8</v>
      </c>
      <c r="L90" s="238"/>
      <c r="M90" s="144" t="s">
        <v>59</v>
      </c>
    </row>
    <row r="91" spans="2:13">
      <c r="B91" s="138"/>
      <c r="C91" s="139"/>
      <c r="D91" s="141"/>
      <c r="E91" s="139"/>
      <c r="F91" s="141"/>
      <c r="G91" s="139" t="s">
        <v>297</v>
      </c>
      <c r="H91" s="141"/>
      <c r="I91" s="139" t="s">
        <v>263</v>
      </c>
      <c r="J91" s="139" t="s">
        <v>32</v>
      </c>
      <c r="K91" s="141" t="s">
        <v>9</v>
      </c>
      <c r="L91" s="206"/>
      <c r="M91" s="144" t="s">
        <v>13</v>
      </c>
    </row>
    <row r="92" spans="2:13">
      <c r="B92" s="138"/>
      <c r="C92" s="143"/>
      <c r="D92" s="141"/>
      <c r="E92" s="143"/>
      <c r="F92" s="141"/>
      <c r="G92" s="143"/>
      <c r="H92" s="27"/>
      <c r="I92" s="139"/>
      <c r="J92" s="139"/>
      <c r="K92" s="163" t="s">
        <v>11</v>
      </c>
      <c r="L92" s="206"/>
      <c r="M92" s="144" t="s">
        <v>14</v>
      </c>
    </row>
    <row r="93" spans="2:13">
      <c r="B93" s="138"/>
      <c r="C93" s="139"/>
      <c r="D93" s="143"/>
      <c r="E93" s="145"/>
      <c r="F93" s="141"/>
      <c r="G93" s="143"/>
      <c r="H93" s="141"/>
      <c r="I93" s="139"/>
      <c r="J93" s="139"/>
      <c r="K93" s="163" t="s">
        <v>10</v>
      </c>
      <c r="L93" s="206"/>
      <c r="M93" s="144" t="s">
        <v>61</v>
      </c>
    </row>
    <row r="94" spans="2:13">
      <c r="B94" s="138"/>
      <c r="C94" s="139"/>
      <c r="D94" s="140"/>
      <c r="E94" s="139"/>
      <c r="F94" s="141"/>
      <c r="G94" s="139"/>
      <c r="H94" s="141"/>
      <c r="I94" s="139"/>
      <c r="J94" s="163"/>
      <c r="K94" s="163" t="s">
        <v>220</v>
      </c>
      <c r="L94" s="206"/>
      <c r="M94" s="144"/>
    </row>
    <row r="95" spans="2:13">
      <c r="B95" s="138"/>
      <c r="C95" s="143"/>
      <c r="D95" s="165"/>
      <c r="E95" s="139"/>
      <c r="F95" s="141"/>
      <c r="G95" s="139"/>
      <c r="H95" s="141"/>
      <c r="I95" s="139"/>
      <c r="J95" s="163"/>
      <c r="K95" s="163" t="s">
        <v>221</v>
      </c>
      <c r="L95" s="206"/>
      <c r="M95" s="144" t="s">
        <v>60</v>
      </c>
    </row>
    <row r="96" spans="2:13" ht="15" thickBot="1">
      <c r="B96" s="157"/>
      <c r="C96" s="181"/>
      <c r="D96" s="174"/>
      <c r="E96" s="176"/>
      <c r="F96" s="177"/>
      <c r="G96" s="176"/>
      <c r="H96" s="177"/>
      <c r="I96" s="176"/>
      <c r="J96" s="178"/>
      <c r="K96" s="178"/>
      <c r="L96" s="241"/>
      <c r="M96" s="221" t="s">
        <v>66</v>
      </c>
    </row>
    <row r="97" spans="2:13">
      <c r="B97" s="242" t="s">
        <v>303</v>
      </c>
      <c r="C97" s="1" t="s">
        <v>218</v>
      </c>
      <c r="D97" s="87" t="s">
        <v>279</v>
      </c>
      <c r="E97" s="80" t="s">
        <v>210</v>
      </c>
      <c r="F97" s="77" t="s">
        <v>207</v>
      </c>
      <c r="G97" s="63" t="s">
        <v>296</v>
      </c>
      <c r="H97" s="68" t="s">
        <v>247</v>
      </c>
      <c r="I97" s="63" t="s">
        <v>17</v>
      </c>
      <c r="J97" s="68" t="s">
        <v>16</v>
      </c>
      <c r="K97" s="78" t="s">
        <v>8</v>
      </c>
      <c r="L97" s="206"/>
      <c r="M97" s="69" t="s">
        <v>59</v>
      </c>
    </row>
    <row r="98" spans="2:13">
      <c r="B98" s="89"/>
      <c r="C98" s="1"/>
      <c r="D98" s="63" t="s">
        <v>191</v>
      </c>
      <c r="E98" s="70" t="s">
        <v>213</v>
      </c>
      <c r="F98" s="78"/>
      <c r="G98" s="63" t="s">
        <v>297</v>
      </c>
      <c r="H98" s="68"/>
      <c r="I98" s="63" t="s">
        <v>263</v>
      </c>
      <c r="J98" s="63" t="s">
        <v>32</v>
      </c>
      <c r="K98" s="78" t="s">
        <v>9</v>
      </c>
      <c r="L98" s="206"/>
      <c r="M98" s="69" t="s">
        <v>13</v>
      </c>
    </row>
    <row r="99" spans="2:13">
      <c r="B99" s="89"/>
      <c r="C99" s="63" t="s">
        <v>68</v>
      </c>
      <c r="D99" s="63"/>
      <c r="E99" s="70"/>
      <c r="F99" s="78"/>
      <c r="G99" s="63"/>
      <c r="H99" s="68"/>
      <c r="I99" s="63"/>
      <c r="J99" s="68"/>
      <c r="K99" s="78" t="s">
        <v>11</v>
      </c>
      <c r="L99" s="206"/>
      <c r="M99" s="69" t="s">
        <v>14</v>
      </c>
    </row>
    <row r="100" spans="2:13">
      <c r="B100" s="89"/>
      <c r="C100" s="63" t="s">
        <v>70</v>
      </c>
      <c r="D100" s="63"/>
      <c r="E100" s="70"/>
      <c r="F100" s="78"/>
      <c r="G100" s="63"/>
      <c r="H100" s="68"/>
      <c r="I100" s="63"/>
      <c r="J100" s="68"/>
      <c r="K100" s="78" t="s">
        <v>10</v>
      </c>
      <c r="L100" s="206"/>
      <c r="M100" s="69" t="s">
        <v>61</v>
      </c>
    </row>
    <row r="101" spans="2:13">
      <c r="B101" s="82"/>
      <c r="C101" s="1"/>
      <c r="D101" s="87" t="s">
        <v>280</v>
      </c>
      <c r="E101" s="5"/>
      <c r="F101" s="77"/>
      <c r="G101" s="2"/>
      <c r="H101" s="1"/>
      <c r="I101" s="2"/>
      <c r="J101" s="1"/>
      <c r="K101" s="77" t="s">
        <v>220</v>
      </c>
      <c r="L101" s="226"/>
      <c r="M101" s="219"/>
    </row>
    <row r="102" spans="2:13">
      <c r="B102" s="82"/>
      <c r="C102" s="1"/>
      <c r="D102" s="87" t="s">
        <v>224</v>
      </c>
      <c r="E102" s="5"/>
      <c r="F102" s="77"/>
      <c r="G102" s="2"/>
      <c r="H102" s="1"/>
      <c r="I102" s="2"/>
      <c r="J102" s="1"/>
      <c r="K102" s="77" t="s">
        <v>221</v>
      </c>
      <c r="L102" s="226"/>
      <c r="M102" s="219" t="s">
        <v>60</v>
      </c>
    </row>
    <row r="103" spans="2:13">
      <c r="B103" s="82"/>
      <c r="C103" s="1"/>
      <c r="D103" s="87" t="s">
        <v>262</v>
      </c>
      <c r="E103" s="5"/>
      <c r="F103" s="77"/>
      <c r="G103" s="2"/>
      <c r="H103" s="1"/>
      <c r="I103" s="2"/>
      <c r="J103" s="1"/>
      <c r="K103" s="77"/>
      <c r="L103" s="226"/>
      <c r="M103" s="219" t="s">
        <v>66</v>
      </c>
    </row>
    <row r="104" spans="2:13">
      <c r="B104" s="82"/>
      <c r="C104" s="1"/>
      <c r="D104" s="87" t="s">
        <v>244</v>
      </c>
      <c r="E104" s="5"/>
      <c r="F104" s="91" t="s">
        <v>246</v>
      </c>
      <c r="G104" s="92" t="s">
        <v>63</v>
      </c>
      <c r="H104" s="93" t="s">
        <v>211</v>
      </c>
      <c r="I104" s="92" t="s">
        <v>17</v>
      </c>
      <c r="J104" s="93" t="s">
        <v>16</v>
      </c>
      <c r="K104" s="91" t="s">
        <v>8</v>
      </c>
      <c r="L104" s="239"/>
      <c r="M104" s="222" t="s">
        <v>59</v>
      </c>
    </row>
    <row r="105" spans="2:13">
      <c r="B105" s="82"/>
      <c r="C105" s="1"/>
      <c r="D105" s="2"/>
      <c r="E105" s="5"/>
      <c r="F105" s="77"/>
      <c r="G105" s="2"/>
      <c r="H105" s="1" t="s">
        <v>247</v>
      </c>
      <c r="I105" s="2" t="s">
        <v>263</v>
      </c>
      <c r="J105" s="63" t="s">
        <v>32</v>
      </c>
      <c r="K105" s="77" t="s">
        <v>9</v>
      </c>
      <c r="L105" s="226"/>
      <c r="M105" s="219" t="s">
        <v>13</v>
      </c>
    </row>
    <row r="106" spans="2:13">
      <c r="B106" s="82"/>
      <c r="C106" s="1"/>
      <c r="D106" s="2"/>
      <c r="E106" s="5"/>
      <c r="F106" s="77"/>
      <c r="G106" s="2"/>
      <c r="H106" s="1"/>
      <c r="I106" s="2"/>
      <c r="J106" s="1"/>
      <c r="K106" s="77" t="s">
        <v>11</v>
      </c>
      <c r="L106" s="226"/>
      <c r="M106" s="219" t="s">
        <v>14</v>
      </c>
    </row>
    <row r="107" spans="2:13">
      <c r="B107" s="82"/>
      <c r="C107" s="1"/>
      <c r="D107" s="2"/>
      <c r="E107" s="5"/>
      <c r="F107" s="77"/>
      <c r="G107" s="2"/>
      <c r="H107" s="1"/>
      <c r="I107" s="2"/>
      <c r="J107" s="1"/>
      <c r="K107" s="77" t="s">
        <v>10</v>
      </c>
      <c r="L107" s="226"/>
      <c r="M107" s="219" t="s">
        <v>61</v>
      </c>
    </row>
    <row r="108" spans="2:13">
      <c r="B108" s="82"/>
      <c r="C108" s="1"/>
      <c r="D108" s="2"/>
      <c r="E108" s="5"/>
      <c r="F108" s="77"/>
      <c r="G108" s="2"/>
      <c r="H108" s="1"/>
      <c r="I108" s="2"/>
      <c r="J108" s="1"/>
      <c r="K108" s="77" t="s">
        <v>220</v>
      </c>
      <c r="L108" s="226"/>
      <c r="M108" s="219"/>
    </row>
    <row r="109" spans="2:13">
      <c r="B109" s="82"/>
      <c r="C109" s="2"/>
      <c r="D109" s="84"/>
      <c r="E109" s="84"/>
      <c r="F109" s="85"/>
      <c r="G109" s="83"/>
      <c r="H109" s="6"/>
      <c r="I109" s="83"/>
      <c r="J109" s="6"/>
      <c r="K109" s="85" t="s">
        <v>221</v>
      </c>
      <c r="L109" s="226"/>
      <c r="M109" s="220" t="s">
        <v>60</v>
      </c>
    </row>
    <row r="110" spans="2:13">
      <c r="B110" s="89"/>
      <c r="C110" s="1"/>
      <c r="D110" s="87" t="s">
        <v>281</v>
      </c>
      <c r="E110" s="80" t="s">
        <v>215</v>
      </c>
      <c r="F110" s="77" t="s">
        <v>207</v>
      </c>
      <c r="G110" s="63" t="s">
        <v>296</v>
      </c>
      <c r="H110" s="68" t="s">
        <v>247</v>
      </c>
      <c r="I110" s="63" t="s">
        <v>17</v>
      </c>
      <c r="J110" s="68" t="s">
        <v>16</v>
      </c>
      <c r="K110" s="78" t="s">
        <v>8</v>
      </c>
      <c r="L110" s="238"/>
      <c r="M110" s="69" t="s">
        <v>59</v>
      </c>
    </row>
    <row r="111" spans="2:13">
      <c r="B111" s="89"/>
      <c r="C111" s="1"/>
      <c r="D111" s="63"/>
      <c r="E111" s="70"/>
      <c r="F111" s="78"/>
      <c r="G111" s="63" t="s">
        <v>297</v>
      </c>
      <c r="H111" s="68"/>
      <c r="I111" s="63" t="s">
        <v>263</v>
      </c>
      <c r="J111" s="63" t="s">
        <v>32</v>
      </c>
      <c r="K111" s="78" t="s">
        <v>9</v>
      </c>
      <c r="L111" s="206"/>
      <c r="M111" s="69" t="s">
        <v>13</v>
      </c>
    </row>
    <row r="112" spans="2:13">
      <c r="B112" s="89"/>
      <c r="C112" s="63"/>
      <c r="D112" s="63"/>
      <c r="E112" s="70"/>
      <c r="F112" s="78"/>
      <c r="G112" s="63"/>
      <c r="H112" s="68"/>
      <c r="I112" s="63"/>
      <c r="J112" s="68"/>
      <c r="K112" s="78" t="s">
        <v>11</v>
      </c>
      <c r="L112" s="206"/>
      <c r="M112" s="69" t="s">
        <v>14</v>
      </c>
    </row>
    <row r="113" spans="2:13">
      <c r="B113" s="89"/>
      <c r="C113" s="63"/>
      <c r="D113" s="63"/>
      <c r="E113" s="70"/>
      <c r="F113" s="78"/>
      <c r="G113" s="63"/>
      <c r="H113" s="68"/>
      <c r="I113" s="63"/>
      <c r="J113" s="68"/>
      <c r="K113" s="78" t="s">
        <v>10</v>
      </c>
      <c r="L113" s="206"/>
      <c r="M113" s="69" t="s">
        <v>61</v>
      </c>
    </row>
    <row r="114" spans="2:13">
      <c r="B114" s="82"/>
      <c r="C114" s="1"/>
      <c r="D114" s="2"/>
      <c r="E114" s="5"/>
      <c r="F114" s="77"/>
      <c r="G114" s="2"/>
      <c r="H114" s="1"/>
      <c r="I114" s="2"/>
      <c r="J114" s="1"/>
      <c r="K114" s="77" t="s">
        <v>220</v>
      </c>
      <c r="L114" s="226"/>
      <c r="M114" s="219"/>
    </row>
    <row r="115" spans="2:13">
      <c r="B115" s="82"/>
      <c r="C115" s="1"/>
      <c r="D115" s="2"/>
      <c r="E115" s="5"/>
      <c r="F115" s="77"/>
      <c r="G115" s="2"/>
      <c r="H115" s="1"/>
      <c r="I115" s="2"/>
      <c r="J115" s="1"/>
      <c r="K115" s="77" t="s">
        <v>221</v>
      </c>
      <c r="L115" s="226"/>
      <c r="M115" s="219" t="s">
        <v>60</v>
      </c>
    </row>
    <row r="116" spans="2:13">
      <c r="B116" s="82"/>
      <c r="C116" s="1"/>
      <c r="D116" s="2"/>
      <c r="E116" s="5"/>
      <c r="F116" s="77"/>
      <c r="G116" s="2"/>
      <c r="H116" s="1"/>
      <c r="I116" s="2"/>
      <c r="J116" s="1"/>
      <c r="K116" s="77"/>
      <c r="L116" s="226"/>
      <c r="M116" s="219" t="s">
        <v>66</v>
      </c>
    </row>
    <row r="117" spans="2:13">
      <c r="B117" s="82"/>
      <c r="C117" s="1"/>
      <c r="D117" s="2"/>
      <c r="E117" s="5"/>
      <c r="F117" s="91" t="s">
        <v>246</v>
      </c>
      <c r="G117" s="92" t="s">
        <v>63</v>
      </c>
      <c r="H117" s="93" t="s">
        <v>211</v>
      </c>
      <c r="I117" s="92" t="s">
        <v>17</v>
      </c>
      <c r="J117" s="93" t="s">
        <v>16</v>
      </c>
      <c r="K117" s="91" t="s">
        <v>8</v>
      </c>
      <c r="L117" s="239"/>
      <c r="M117" s="222" t="s">
        <v>59</v>
      </c>
    </row>
    <row r="118" spans="2:13">
      <c r="B118" s="82"/>
      <c r="C118" s="1"/>
      <c r="D118" s="2"/>
      <c r="E118" s="5"/>
      <c r="F118" s="77"/>
      <c r="G118" s="2"/>
      <c r="H118" s="1" t="s">
        <v>247</v>
      </c>
      <c r="I118" s="2" t="s">
        <v>263</v>
      </c>
      <c r="J118" s="63" t="s">
        <v>32</v>
      </c>
      <c r="K118" s="77" t="s">
        <v>9</v>
      </c>
      <c r="L118" s="226"/>
      <c r="M118" s="219" t="s">
        <v>13</v>
      </c>
    </row>
    <row r="119" spans="2:13">
      <c r="B119" s="82"/>
      <c r="C119" s="1"/>
      <c r="D119" s="2"/>
      <c r="E119" s="5"/>
      <c r="F119" s="77"/>
      <c r="G119" s="2"/>
      <c r="H119" s="1"/>
      <c r="I119" s="2"/>
      <c r="J119" s="1"/>
      <c r="K119" s="77" t="s">
        <v>11</v>
      </c>
      <c r="L119" s="226"/>
      <c r="M119" s="219" t="s">
        <v>14</v>
      </c>
    </row>
    <row r="120" spans="2:13">
      <c r="B120" s="82"/>
      <c r="C120" s="1"/>
      <c r="D120" s="2"/>
      <c r="E120" s="5"/>
      <c r="F120" s="77"/>
      <c r="G120" s="2"/>
      <c r="H120" s="1"/>
      <c r="I120" s="2"/>
      <c r="J120" s="1"/>
      <c r="K120" s="77" t="s">
        <v>10</v>
      </c>
      <c r="L120" s="226"/>
      <c r="M120" s="219" t="s">
        <v>61</v>
      </c>
    </row>
    <row r="121" spans="2:13">
      <c r="B121" s="82"/>
      <c r="C121" s="1"/>
      <c r="D121" s="2"/>
      <c r="E121" s="5"/>
      <c r="F121" s="77"/>
      <c r="G121" s="2"/>
      <c r="H121" s="1"/>
      <c r="I121" s="2"/>
      <c r="J121" s="1"/>
      <c r="K121" s="77" t="s">
        <v>220</v>
      </c>
      <c r="L121" s="226"/>
      <c r="M121" s="219"/>
    </row>
    <row r="122" spans="2:13" ht="15" thickBot="1">
      <c r="B122" s="82"/>
      <c r="C122" s="1"/>
      <c r="D122" s="2"/>
      <c r="E122" s="5"/>
      <c r="F122" s="77"/>
      <c r="G122" s="2"/>
      <c r="H122" s="1"/>
      <c r="I122" s="2"/>
      <c r="J122" s="1"/>
      <c r="K122" s="77" t="s">
        <v>221</v>
      </c>
      <c r="L122" s="226"/>
      <c r="M122" s="219" t="s">
        <v>60</v>
      </c>
    </row>
    <row r="123" spans="2:13">
      <c r="B123" s="182" t="s">
        <v>304</v>
      </c>
      <c r="C123" s="183" t="s">
        <v>219</v>
      </c>
      <c r="D123" s="136" t="s">
        <v>279</v>
      </c>
      <c r="E123" s="183" t="s">
        <v>210</v>
      </c>
      <c r="F123" s="184" t="s">
        <v>245</v>
      </c>
      <c r="G123" s="183" t="s">
        <v>296</v>
      </c>
      <c r="H123" s="184" t="s">
        <v>247</v>
      </c>
      <c r="I123" s="183" t="s">
        <v>17</v>
      </c>
      <c r="J123" s="184" t="s">
        <v>16</v>
      </c>
      <c r="K123" s="209" t="s">
        <v>8</v>
      </c>
      <c r="L123" s="243"/>
      <c r="M123" s="185" t="s">
        <v>59</v>
      </c>
    </row>
    <row r="124" spans="2:13">
      <c r="B124" s="186"/>
      <c r="C124" s="143"/>
      <c r="D124" s="141" t="s">
        <v>191</v>
      </c>
      <c r="E124" s="143" t="s">
        <v>213</v>
      </c>
      <c r="F124" s="27"/>
      <c r="G124" s="143" t="s">
        <v>297</v>
      </c>
      <c r="H124" s="27"/>
      <c r="I124" s="143" t="s">
        <v>263</v>
      </c>
      <c r="J124" s="27" t="s">
        <v>32</v>
      </c>
      <c r="K124" s="210" t="s">
        <v>9</v>
      </c>
      <c r="L124" s="226"/>
      <c r="M124" s="187" t="s">
        <v>13</v>
      </c>
    </row>
    <row r="125" spans="2:13">
      <c r="B125" s="186"/>
      <c r="C125" s="143" t="s">
        <v>69</v>
      </c>
      <c r="D125" s="141"/>
      <c r="E125" s="143"/>
      <c r="F125" s="27"/>
      <c r="G125" s="143"/>
      <c r="H125" s="27"/>
      <c r="I125" s="143"/>
      <c r="J125" s="27"/>
      <c r="K125" s="210" t="s">
        <v>11</v>
      </c>
      <c r="L125" s="226"/>
      <c r="M125" s="187" t="s">
        <v>14</v>
      </c>
    </row>
    <row r="126" spans="2:13">
      <c r="B126" s="186"/>
      <c r="C126" s="143" t="s">
        <v>228</v>
      </c>
      <c r="D126" s="165"/>
      <c r="E126" s="143"/>
      <c r="F126" s="27"/>
      <c r="G126" s="143"/>
      <c r="H126" s="27"/>
      <c r="I126" s="143"/>
      <c r="J126" s="27"/>
      <c r="K126" s="210" t="s">
        <v>10</v>
      </c>
      <c r="L126" s="226"/>
      <c r="M126" s="187" t="s">
        <v>61</v>
      </c>
    </row>
    <row r="127" spans="2:13">
      <c r="B127" s="186"/>
      <c r="C127" s="143" t="s">
        <v>229</v>
      </c>
      <c r="D127" s="165" t="s">
        <v>280</v>
      </c>
      <c r="E127" s="143"/>
      <c r="F127" s="27"/>
      <c r="G127" s="143"/>
      <c r="H127" s="27"/>
      <c r="I127" s="143"/>
      <c r="J127" s="27"/>
      <c r="K127" s="210" t="s">
        <v>220</v>
      </c>
      <c r="L127" s="226"/>
      <c r="M127" s="187"/>
    </row>
    <row r="128" spans="2:13">
      <c r="B128" s="186"/>
      <c r="C128" s="143"/>
      <c r="D128" s="141" t="s">
        <v>224</v>
      </c>
      <c r="E128" s="143"/>
      <c r="F128" s="27"/>
      <c r="G128" s="143"/>
      <c r="H128" s="27"/>
      <c r="I128" s="143"/>
      <c r="J128" s="27"/>
      <c r="K128" s="210" t="s">
        <v>221</v>
      </c>
      <c r="L128" s="226"/>
      <c r="M128" s="187" t="s">
        <v>60</v>
      </c>
    </row>
    <row r="129" spans="2:13">
      <c r="B129" s="186"/>
      <c r="C129" s="143"/>
      <c r="D129" s="141" t="s">
        <v>262</v>
      </c>
      <c r="E129" s="143"/>
      <c r="F129" s="27"/>
      <c r="G129" s="143"/>
      <c r="H129" s="27"/>
      <c r="I129" s="143"/>
      <c r="J129" s="27"/>
      <c r="K129" s="210"/>
      <c r="L129" s="226"/>
      <c r="M129" s="187"/>
    </row>
    <row r="130" spans="2:13">
      <c r="B130" s="188"/>
      <c r="C130" s="143"/>
      <c r="D130" s="167" t="s">
        <v>244</v>
      </c>
      <c r="E130" s="189"/>
      <c r="F130" s="169"/>
      <c r="G130" s="189"/>
      <c r="H130" s="169"/>
      <c r="I130" s="189"/>
      <c r="J130" s="169"/>
      <c r="K130" s="211"/>
      <c r="L130" s="226"/>
      <c r="M130" s="190"/>
    </row>
    <row r="131" spans="2:13">
      <c r="B131" s="186"/>
      <c r="C131" s="143"/>
      <c r="D131" s="141" t="s">
        <v>281</v>
      </c>
      <c r="E131" s="143" t="s">
        <v>285</v>
      </c>
      <c r="F131" s="27" t="s">
        <v>245</v>
      </c>
      <c r="G131" s="143" t="s">
        <v>296</v>
      </c>
      <c r="H131" s="27" t="s">
        <v>247</v>
      </c>
      <c r="I131" s="143" t="s">
        <v>17</v>
      </c>
      <c r="J131" s="27" t="s">
        <v>16</v>
      </c>
      <c r="K131" s="210" t="s">
        <v>8</v>
      </c>
      <c r="L131" s="239"/>
      <c r="M131" s="187" t="s">
        <v>59</v>
      </c>
    </row>
    <row r="132" spans="2:13">
      <c r="B132" s="186"/>
      <c r="C132" s="143"/>
      <c r="D132" s="141"/>
      <c r="E132" s="143"/>
      <c r="F132" s="27"/>
      <c r="G132" s="143" t="s">
        <v>297</v>
      </c>
      <c r="H132" s="27"/>
      <c r="I132" s="143" t="s">
        <v>263</v>
      </c>
      <c r="J132" s="27" t="s">
        <v>32</v>
      </c>
      <c r="K132" s="210" t="s">
        <v>9</v>
      </c>
      <c r="L132" s="226"/>
      <c r="M132" s="187" t="s">
        <v>13</v>
      </c>
    </row>
    <row r="133" spans="2:13">
      <c r="B133" s="186"/>
      <c r="C133" s="143"/>
      <c r="D133" s="141"/>
      <c r="E133" s="143"/>
      <c r="F133" s="27"/>
      <c r="G133" s="143"/>
      <c r="H133" s="27"/>
      <c r="I133" s="143"/>
      <c r="J133" s="27"/>
      <c r="K133" s="210" t="s">
        <v>11</v>
      </c>
      <c r="L133" s="226"/>
      <c r="M133" s="187" t="s">
        <v>14</v>
      </c>
    </row>
    <row r="134" spans="2:13">
      <c r="B134" s="186"/>
      <c r="C134" s="143"/>
      <c r="D134" s="27"/>
      <c r="E134" s="143"/>
      <c r="F134" s="27"/>
      <c r="G134" s="143"/>
      <c r="H134" s="27"/>
      <c r="I134" s="143"/>
      <c r="J134" s="27"/>
      <c r="K134" s="210" t="s">
        <v>10</v>
      </c>
      <c r="L134" s="226"/>
      <c r="M134" s="187" t="s">
        <v>61</v>
      </c>
    </row>
    <row r="135" spans="2:13">
      <c r="B135" s="186"/>
      <c r="C135" s="143"/>
      <c r="D135" s="165"/>
      <c r="E135" s="143"/>
      <c r="F135" s="27"/>
      <c r="G135" s="143"/>
      <c r="H135" s="27"/>
      <c r="I135" s="143"/>
      <c r="J135" s="27"/>
      <c r="K135" s="210" t="s">
        <v>220</v>
      </c>
      <c r="L135" s="226"/>
      <c r="M135" s="187"/>
    </row>
    <row r="136" spans="2:13" ht="15" thickBot="1">
      <c r="B136" s="191"/>
      <c r="C136" s="181"/>
      <c r="D136" s="177"/>
      <c r="E136" s="181"/>
      <c r="F136" s="175"/>
      <c r="G136" s="181"/>
      <c r="H136" s="175"/>
      <c r="I136" s="181"/>
      <c r="J136" s="175"/>
      <c r="K136" s="212" t="s">
        <v>221</v>
      </c>
      <c r="L136" s="244"/>
      <c r="M136" s="192" t="s">
        <v>60</v>
      </c>
    </row>
    <row r="137" spans="2:13">
      <c r="B137" s="64" t="s">
        <v>305</v>
      </c>
      <c r="C137" s="65" t="s">
        <v>271</v>
      </c>
      <c r="D137" s="65" t="s">
        <v>206</v>
      </c>
      <c r="E137" s="66" t="s">
        <v>286</v>
      </c>
      <c r="F137" s="65" t="s">
        <v>216</v>
      </c>
      <c r="G137" s="66" t="s">
        <v>294</v>
      </c>
      <c r="H137" s="65" t="s">
        <v>15</v>
      </c>
      <c r="I137" s="66" t="s">
        <v>17</v>
      </c>
      <c r="J137" s="65" t="s">
        <v>16</v>
      </c>
      <c r="K137" s="193" t="s">
        <v>8</v>
      </c>
      <c r="L137" s="245"/>
      <c r="M137" s="223" t="s">
        <v>208</v>
      </c>
    </row>
    <row r="138" spans="2:13">
      <c r="B138" s="67"/>
      <c r="C138" s="63"/>
      <c r="D138" s="128" t="s">
        <v>249</v>
      </c>
      <c r="E138" s="68"/>
      <c r="F138" s="63"/>
      <c r="G138" s="68" t="s">
        <v>295</v>
      </c>
      <c r="H138" s="63" t="s">
        <v>247</v>
      </c>
      <c r="I138" s="68" t="s">
        <v>263</v>
      </c>
      <c r="J138" s="63" t="s">
        <v>32</v>
      </c>
      <c r="K138" s="194" t="s">
        <v>11</v>
      </c>
      <c r="L138" s="227"/>
      <c r="M138" s="219" t="s">
        <v>53</v>
      </c>
    </row>
    <row r="139" spans="2:13">
      <c r="B139" s="67"/>
      <c r="C139" s="63" t="s">
        <v>273</v>
      </c>
      <c r="D139" s="63"/>
      <c r="E139" s="68"/>
      <c r="F139" s="63"/>
      <c r="G139" s="68"/>
      <c r="H139" s="2"/>
      <c r="I139" s="68"/>
      <c r="J139" s="63"/>
      <c r="K139" s="194" t="s">
        <v>240</v>
      </c>
      <c r="L139" s="227"/>
      <c r="M139" s="219"/>
    </row>
    <row r="140" spans="2:13">
      <c r="B140" s="67"/>
      <c r="C140" s="63"/>
      <c r="D140" s="63"/>
      <c r="E140" s="68"/>
      <c r="F140" s="2"/>
      <c r="G140" s="68"/>
      <c r="H140" s="63"/>
      <c r="I140" s="68"/>
      <c r="J140" s="63"/>
      <c r="K140" s="194" t="s">
        <v>242</v>
      </c>
      <c r="L140" s="227"/>
      <c r="M140" s="219" t="s">
        <v>60</v>
      </c>
    </row>
    <row r="141" spans="2:13">
      <c r="B141" s="67"/>
      <c r="C141" s="63"/>
      <c r="D141" s="63"/>
      <c r="E141" s="68"/>
      <c r="F141" s="63"/>
      <c r="G141" s="68"/>
      <c r="H141" s="63"/>
      <c r="I141" s="68"/>
      <c r="J141" s="63"/>
      <c r="K141" s="1"/>
      <c r="L141" s="227"/>
      <c r="M141" s="219" t="s">
        <v>226</v>
      </c>
    </row>
    <row r="142" spans="2:13">
      <c r="B142" s="67"/>
      <c r="C142" s="63"/>
      <c r="D142" s="129"/>
      <c r="E142" s="71"/>
      <c r="F142" s="72"/>
      <c r="G142" s="71"/>
      <c r="H142" s="63"/>
      <c r="I142" s="71"/>
      <c r="J142" s="72"/>
      <c r="K142" s="195"/>
      <c r="L142" s="227"/>
      <c r="M142" s="219"/>
    </row>
    <row r="143" spans="2:13">
      <c r="B143" s="67"/>
      <c r="C143" s="130"/>
      <c r="D143" s="131" t="s">
        <v>239</v>
      </c>
      <c r="E143" s="73" t="s">
        <v>286</v>
      </c>
      <c r="F143" s="63" t="s">
        <v>216</v>
      </c>
      <c r="G143" s="73" t="s">
        <v>294</v>
      </c>
      <c r="H143" s="74" t="s">
        <v>15</v>
      </c>
      <c r="I143" s="1" t="s">
        <v>17</v>
      </c>
      <c r="J143" s="74" t="s">
        <v>16</v>
      </c>
      <c r="K143" s="196" t="s">
        <v>8</v>
      </c>
      <c r="L143" s="240"/>
      <c r="M143" s="222" t="s">
        <v>208</v>
      </c>
    </row>
    <row r="144" spans="2:13">
      <c r="B144" s="67"/>
      <c r="C144" s="130"/>
      <c r="D144" s="130"/>
      <c r="E144" s="3"/>
      <c r="F144" s="130"/>
      <c r="G144" s="68" t="s">
        <v>295</v>
      </c>
      <c r="H144" s="63" t="s">
        <v>247</v>
      </c>
      <c r="I144" s="68" t="s">
        <v>263</v>
      </c>
      <c r="J144" s="63" t="s">
        <v>32</v>
      </c>
      <c r="K144" s="194" t="s">
        <v>11</v>
      </c>
      <c r="L144" s="227"/>
      <c r="M144" s="219" t="s">
        <v>53</v>
      </c>
    </row>
    <row r="145" spans="2:13">
      <c r="B145" s="67"/>
      <c r="C145" s="130"/>
      <c r="D145" s="130"/>
      <c r="E145" s="3"/>
      <c r="F145" s="130"/>
      <c r="G145" s="3"/>
      <c r="H145" s="130"/>
      <c r="I145" s="3"/>
      <c r="J145" s="130"/>
      <c r="K145" s="194" t="s">
        <v>242</v>
      </c>
      <c r="L145" s="227"/>
      <c r="M145" s="219"/>
    </row>
    <row r="146" spans="2:13">
      <c r="B146" s="67"/>
      <c r="C146" s="130"/>
      <c r="D146" s="130"/>
      <c r="E146" s="3"/>
      <c r="F146" s="130"/>
      <c r="G146" s="3"/>
      <c r="H146" s="130"/>
      <c r="I146" s="3"/>
      <c r="J146" s="130"/>
      <c r="K146" s="194"/>
      <c r="L146" s="227"/>
      <c r="M146" s="219" t="s">
        <v>60</v>
      </c>
    </row>
    <row r="147" spans="2:13">
      <c r="B147" s="67"/>
      <c r="C147" s="130"/>
      <c r="D147" s="130"/>
      <c r="E147" s="3"/>
      <c r="F147" s="130"/>
      <c r="G147" s="3"/>
      <c r="H147" s="130"/>
      <c r="I147" s="3"/>
      <c r="J147" s="130"/>
      <c r="K147" s="197"/>
      <c r="L147" s="227"/>
      <c r="M147" s="219" t="s">
        <v>226</v>
      </c>
    </row>
    <row r="148" spans="2:13" ht="15" thickBot="1">
      <c r="B148" s="75"/>
      <c r="C148" s="132"/>
      <c r="D148" s="132"/>
      <c r="E148" s="133"/>
      <c r="F148" s="132"/>
      <c r="G148" s="133"/>
      <c r="H148" s="132"/>
      <c r="I148" s="133"/>
      <c r="J148" s="132"/>
      <c r="K148" s="198"/>
      <c r="L148" s="246"/>
      <c r="M148" s="200"/>
    </row>
    <row r="149" spans="2:13">
      <c r="B149" s="134" t="s">
        <v>306</v>
      </c>
      <c r="C149" s="135" t="s">
        <v>274</v>
      </c>
      <c r="D149" s="183" t="s">
        <v>279</v>
      </c>
      <c r="E149" s="135" t="s">
        <v>287</v>
      </c>
      <c r="F149" s="136" t="s">
        <v>207</v>
      </c>
      <c r="G149" s="135" t="s">
        <v>296</v>
      </c>
      <c r="H149" s="136" t="s">
        <v>211</v>
      </c>
      <c r="I149" s="135" t="s">
        <v>17</v>
      </c>
      <c r="J149" s="180" t="s">
        <v>16</v>
      </c>
      <c r="K149" s="179" t="s">
        <v>8</v>
      </c>
      <c r="L149" s="245"/>
      <c r="M149" s="185" t="s">
        <v>59</v>
      </c>
    </row>
    <row r="150" spans="2:13">
      <c r="B150" s="138"/>
      <c r="C150" s="143"/>
      <c r="D150" s="139" t="s">
        <v>282</v>
      </c>
      <c r="E150" s="139" t="s">
        <v>288</v>
      </c>
      <c r="F150" s="27"/>
      <c r="G150" s="163" t="s">
        <v>297</v>
      </c>
      <c r="H150" s="139" t="s">
        <v>272</v>
      </c>
      <c r="I150" s="141" t="s">
        <v>263</v>
      </c>
      <c r="J150" s="139" t="s">
        <v>32</v>
      </c>
      <c r="K150" s="163" t="s">
        <v>11</v>
      </c>
      <c r="L150" s="227"/>
      <c r="M150" s="187" t="s">
        <v>13</v>
      </c>
    </row>
    <row r="151" spans="2:13">
      <c r="B151" s="138"/>
      <c r="C151" s="139" t="s">
        <v>273</v>
      </c>
      <c r="D151" s="140" t="s">
        <v>280</v>
      </c>
      <c r="E151" s="143"/>
      <c r="F151" s="141"/>
      <c r="G151" s="143"/>
      <c r="H151" s="27"/>
      <c r="I151" s="139"/>
      <c r="J151" s="139"/>
      <c r="K151" s="163" t="s">
        <v>220</v>
      </c>
      <c r="L151" s="227"/>
      <c r="M151" s="187" t="s">
        <v>14</v>
      </c>
    </row>
    <row r="152" spans="2:13">
      <c r="B152" s="138"/>
      <c r="C152" s="139"/>
      <c r="D152" s="140" t="s">
        <v>224</v>
      </c>
      <c r="E152" s="139"/>
      <c r="F152" s="141"/>
      <c r="G152" s="143"/>
      <c r="H152" s="141"/>
      <c r="I152" s="139"/>
      <c r="J152" s="139"/>
      <c r="K152" s="163" t="s">
        <v>222</v>
      </c>
      <c r="L152" s="227"/>
      <c r="M152" s="187" t="s">
        <v>61</v>
      </c>
    </row>
    <row r="153" spans="2:13">
      <c r="B153" s="138"/>
      <c r="C153" s="139"/>
      <c r="D153" s="139" t="s">
        <v>262</v>
      </c>
      <c r="E153" s="139"/>
      <c r="F153" s="141"/>
      <c r="G153" s="139"/>
      <c r="H153" s="141"/>
      <c r="I153" s="139"/>
      <c r="J153" s="139"/>
      <c r="K153" s="27"/>
      <c r="L153" s="227"/>
      <c r="M153" s="187"/>
    </row>
    <row r="154" spans="2:13">
      <c r="B154" s="138"/>
      <c r="C154" s="139"/>
      <c r="D154" s="140" t="s">
        <v>244</v>
      </c>
      <c r="E154" s="139"/>
      <c r="F154" s="141"/>
      <c r="G154" s="139"/>
      <c r="H154" s="141"/>
      <c r="I154" s="139"/>
      <c r="J154" s="139"/>
      <c r="K154" s="163"/>
      <c r="L154" s="227"/>
      <c r="M154" s="187" t="s">
        <v>60</v>
      </c>
    </row>
    <row r="155" spans="2:13">
      <c r="B155" s="138"/>
      <c r="C155" s="140"/>
      <c r="D155" s="143"/>
      <c r="E155" s="140"/>
      <c r="F155" s="27"/>
      <c r="G155" s="139"/>
      <c r="H155" s="141"/>
      <c r="I155" s="139"/>
      <c r="J155" s="163"/>
      <c r="K155" s="210"/>
      <c r="L155" s="227"/>
      <c r="M155" s="187" t="s">
        <v>66</v>
      </c>
    </row>
    <row r="156" spans="2:13">
      <c r="B156" s="138"/>
      <c r="C156" s="140"/>
      <c r="D156" s="143"/>
      <c r="E156" s="140"/>
      <c r="F156" s="169"/>
      <c r="G156" s="148"/>
      <c r="H156" s="147"/>
      <c r="I156" s="148"/>
      <c r="J156" s="148"/>
      <c r="K156" s="170"/>
      <c r="L156" s="227"/>
      <c r="M156" s="187"/>
    </row>
    <row r="157" spans="2:13">
      <c r="B157" s="186"/>
      <c r="C157" s="143"/>
      <c r="D157" s="143"/>
      <c r="E157" s="143"/>
      <c r="F157" s="152" t="s">
        <v>289</v>
      </c>
      <c r="G157" s="153" t="s">
        <v>63</v>
      </c>
      <c r="H157" s="141" t="s">
        <v>211</v>
      </c>
      <c r="I157" s="153" t="s">
        <v>17</v>
      </c>
      <c r="J157" s="153" t="s">
        <v>16</v>
      </c>
      <c r="K157" s="213" t="s">
        <v>8</v>
      </c>
      <c r="L157" s="240"/>
      <c r="M157" s="247" t="s">
        <v>59</v>
      </c>
    </row>
    <row r="158" spans="2:13">
      <c r="B158" s="186"/>
      <c r="C158" s="143"/>
      <c r="D158" s="143"/>
      <c r="E158" s="143"/>
      <c r="F158" s="27"/>
      <c r="G158" s="143"/>
      <c r="H158" s="139" t="s">
        <v>247</v>
      </c>
      <c r="I158" s="139" t="s">
        <v>263</v>
      </c>
      <c r="J158" s="139" t="s">
        <v>32</v>
      </c>
      <c r="K158" s="163" t="s">
        <v>11</v>
      </c>
      <c r="L158" s="227"/>
      <c r="M158" s="187" t="s">
        <v>13</v>
      </c>
    </row>
    <row r="159" spans="2:13">
      <c r="B159" s="186"/>
      <c r="C159" s="143"/>
      <c r="D159" s="143"/>
      <c r="E159" s="143"/>
      <c r="F159" s="27"/>
      <c r="G159" s="143"/>
      <c r="H159" s="27"/>
      <c r="I159" s="143"/>
      <c r="J159" s="143"/>
      <c r="K159" s="163" t="s">
        <v>220</v>
      </c>
      <c r="L159" s="227"/>
      <c r="M159" s="187" t="s">
        <v>14</v>
      </c>
    </row>
    <row r="160" spans="2:13">
      <c r="B160" s="186"/>
      <c r="C160" s="143"/>
      <c r="D160" s="143"/>
      <c r="E160" s="143"/>
      <c r="F160" s="27"/>
      <c r="G160" s="143"/>
      <c r="H160" s="27"/>
      <c r="I160" s="143"/>
      <c r="J160" s="143"/>
      <c r="K160" s="163" t="s">
        <v>222</v>
      </c>
      <c r="L160" s="227"/>
      <c r="M160" s="187" t="s">
        <v>61</v>
      </c>
    </row>
    <row r="161" spans="2:13">
      <c r="B161" s="186"/>
      <c r="C161" s="143"/>
      <c r="D161" s="143"/>
      <c r="E161" s="143"/>
      <c r="F161" s="27"/>
      <c r="G161" s="143"/>
      <c r="H161" s="27"/>
      <c r="I161" s="143"/>
      <c r="J161" s="143"/>
      <c r="K161" s="27"/>
      <c r="L161" s="227"/>
      <c r="M161" s="187"/>
    </row>
    <row r="162" spans="2:13">
      <c r="B162" s="186"/>
      <c r="C162" s="143"/>
      <c r="D162" s="143"/>
      <c r="E162" s="143"/>
      <c r="F162" s="27"/>
      <c r="G162" s="143"/>
      <c r="H162" s="27"/>
      <c r="I162" s="143"/>
      <c r="J162" s="143"/>
      <c r="K162" s="163"/>
      <c r="L162" s="227"/>
      <c r="M162" s="187" t="s">
        <v>60</v>
      </c>
    </row>
    <row r="163" spans="2:13">
      <c r="B163" s="186"/>
      <c r="C163" s="143"/>
      <c r="D163" s="143"/>
      <c r="E163" s="143"/>
      <c r="F163" s="169"/>
      <c r="G163" s="189"/>
      <c r="H163" s="169"/>
      <c r="I163" s="189"/>
      <c r="J163" s="189"/>
      <c r="K163" s="170"/>
      <c r="L163" s="228"/>
      <c r="M163" s="187"/>
    </row>
    <row r="164" spans="2:13">
      <c r="B164" s="186"/>
      <c r="C164" s="143"/>
      <c r="D164" s="143"/>
      <c r="E164" s="143"/>
      <c r="F164" s="141" t="s">
        <v>245</v>
      </c>
      <c r="G164" s="139" t="s">
        <v>296</v>
      </c>
      <c r="H164" s="141" t="s">
        <v>211</v>
      </c>
      <c r="I164" s="139" t="s">
        <v>17</v>
      </c>
      <c r="J164" s="145" t="s">
        <v>16</v>
      </c>
      <c r="K164" s="163" t="s">
        <v>8</v>
      </c>
      <c r="L164" s="240"/>
      <c r="M164" s="247" t="s">
        <v>59</v>
      </c>
    </row>
    <row r="165" spans="2:13">
      <c r="B165" s="186"/>
      <c r="C165" s="143"/>
      <c r="D165" s="143"/>
      <c r="E165" s="143"/>
      <c r="F165" s="141"/>
      <c r="G165" s="139" t="s">
        <v>297</v>
      </c>
      <c r="H165" s="139" t="s">
        <v>247</v>
      </c>
      <c r="I165" s="163" t="s">
        <v>263</v>
      </c>
      <c r="J165" s="139" t="s">
        <v>32</v>
      </c>
      <c r="K165" s="163" t="s">
        <v>11</v>
      </c>
      <c r="L165" s="227"/>
      <c r="M165" s="187" t="s">
        <v>13</v>
      </c>
    </row>
    <row r="166" spans="2:13">
      <c r="B166" s="186"/>
      <c r="C166" s="143"/>
      <c r="D166" s="143"/>
      <c r="E166" s="143"/>
      <c r="F166" s="27"/>
      <c r="G166" s="143"/>
      <c r="H166" s="27"/>
      <c r="I166" s="139"/>
      <c r="J166" s="139"/>
      <c r="K166" s="163" t="s">
        <v>220</v>
      </c>
      <c r="L166" s="227"/>
      <c r="M166" s="187" t="s">
        <v>14</v>
      </c>
    </row>
    <row r="167" spans="2:13">
      <c r="B167" s="186"/>
      <c r="C167" s="143"/>
      <c r="D167" s="143"/>
      <c r="E167" s="143"/>
      <c r="F167" s="141"/>
      <c r="G167" s="143"/>
      <c r="H167" s="141"/>
      <c r="I167" s="139"/>
      <c r="J167" s="139"/>
      <c r="K167" s="163" t="s">
        <v>222</v>
      </c>
      <c r="L167" s="227"/>
      <c r="M167" s="187" t="s">
        <v>61</v>
      </c>
    </row>
    <row r="168" spans="2:13">
      <c r="B168" s="186"/>
      <c r="C168" s="143"/>
      <c r="D168" s="143"/>
      <c r="E168" s="143"/>
      <c r="F168" s="141"/>
      <c r="G168" s="139"/>
      <c r="H168" s="141"/>
      <c r="I168" s="139"/>
      <c r="J168" s="139"/>
      <c r="K168" s="27"/>
      <c r="L168" s="227"/>
      <c r="M168" s="187"/>
    </row>
    <row r="169" spans="2:13">
      <c r="B169" s="186"/>
      <c r="C169" s="143"/>
      <c r="D169" s="143"/>
      <c r="E169" s="143"/>
      <c r="F169" s="141"/>
      <c r="G169" s="139"/>
      <c r="H169" s="141"/>
      <c r="I169" s="139"/>
      <c r="J169" s="139"/>
      <c r="K169" s="163"/>
      <c r="L169" s="227"/>
      <c r="M169" s="187" t="s">
        <v>60</v>
      </c>
    </row>
    <row r="170" spans="2:13" ht="15" thickBot="1">
      <c r="B170" s="191"/>
      <c r="C170" s="181"/>
      <c r="D170" s="181"/>
      <c r="E170" s="181"/>
      <c r="F170" s="177"/>
      <c r="G170" s="176"/>
      <c r="H170" s="177"/>
      <c r="I170" s="176"/>
      <c r="J170" s="176"/>
      <c r="K170" s="178"/>
      <c r="L170" s="246"/>
      <c r="M170" s="192"/>
    </row>
  </sheetData>
  <mergeCells count="1">
    <mergeCell ref="D2:M2"/>
  </mergeCells>
  <pageMargins left="0.23622047244094488" right="0.23622047244094488" top="0.74803149606299213" bottom="0.74803149606299213" header="0.31496062992125984" footer="0.31496062992125984"/>
  <pageSetup paperSize="8" scale="30" orientation="portrait" r:id="rId1"/>
  <headerFooter>
    <oddFooter>&amp;C&amp;F&amp;R&amp;D</oddFooter>
  </headerFooter>
  <colBreaks count="1" manualBreakCount="1">
    <brk id="13" max="1048575" man="1"/>
  </colBreaks>
  <customProperties>
    <customPr name="_pios_id" r:id="rId2"/>
  </customProperties>
  <drawing r:id="rId3"/>
  <legacyDrawing r:id="rId4"/>
  <oleObjects>
    <mc:AlternateContent xmlns:mc="http://schemas.openxmlformats.org/markup-compatibility/2006">
      <mc:Choice Requires="x14">
        <oleObject progId="PBrush" shapeId="32769" r:id="rId5">
          <objectPr defaultSize="0" autoPict="0" r:id="rId6">
            <anchor moveWithCells="1" sizeWithCells="1">
              <from>
                <xdr:col>6</xdr:col>
                <xdr:colOff>1181100</xdr:colOff>
                <xdr:row>4</xdr:row>
                <xdr:rowOff>247650</xdr:rowOff>
              </from>
              <to>
                <xdr:col>6</xdr:col>
                <xdr:colOff>1866900</xdr:colOff>
                <xdr:row>4</xdr:row>
                <xdr:rowOff>2203450</xdr:rowOff>
              </to>
            </anchor>
          </objectPr>
        </oleObject>
      </mc:Choice>
      <mc:Fallback>
        <oleObject progId="PBrush" shapeId="32769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9"/>
  <sheetViews>
    <sheetView showGridLines="0" tabSelected="1" zoomScale="70" zoomScaleNormal="70" workbookViewId="0">
      <selection activeCell="A5" sqref="A5"/>
    </sheetView>
  </sheetViews>
  <sheetFormatPr defaultColWidth="9.1796875" defaultRowHeight="14.5"/>
  <cols>
    <col min="1" max="1" width="7.54296875" customWidth="1"/>
    <col min="2" max="2" width="3.7265625" customWidth="1"/>
    <col min="3" max="3" width="38.7265625" customWidth="1"/>
    <col min="4" max="4" width="3.7265625" customWidth="1"/>
    <col min="5" max="5" width="74.26953125" customWidth="1"/>
    <col min="6" max="6" width="3.7265625" customWidth="1"/>
    <col min="7" max="7" width="10" customWidth="1"/>
    <col min="8" max="8" width="3.7265625" customWidth="1"/>
    <col min="9" max="9" width="17.453125" customWidth="1"/>
    <col min="10" max="10" width="3.7265625" customWidth="1"/>
    <col min="11" max="11" width="2.7265625" customWidth="1"/>
    <col min="12" max="12" width="95" customWidth="1"/>
    <col min="13" max="13" width="9.1796875" customWidth="1"/>
    <col min="14" max="14" width="12.26953125" style="8" bestFit="1" customWidth="1"/>
  </cols>
  <sheetData>
    <row r="1" spans="2:14" ht="27" customHeight="1"/>
    <row r="2" spans="2:14" ht="40.5" customHeight="1">
      <c r="B2" s="21"/>
      <c r="C2" s="20" t="s">
        <v>178</v>
      </c>
      <c r="D2" s="21"/>
      <c r="E2" s="20" t="s">
        <v>329</v>
      </c>
      <c r="F2" s="21"/>
      <c r="G2" s="21"/>
      <c r="H2" s="21"/>
      <c r="I2" s="21"/>
      <c r="J2" s="21"/>
      <c r="K2" s="19"/>
      <c r="L2" s="43"/>
      <c r="M2" s="19"/>
    </row>
    <row r="3" spans="2:14" ht="9" customHeight="1">
      <c r="B3" s="33"/>
      <c r="C3" s="33"/>
      <c r="D3" s="33"/>
      <c r="E3" s="33"/>
      <c r="F3" s="33"/>
      <c r="G3" s="33"/>
      <c r="H3" s="33"/>
      <c r="I3" s="33"/>
      <c r="J3" s="33"/>
      <c r="K3" s="19"/>
      <c r="L3" s="19"/>
      <c r="M3" s="19"/>
    </row>
    <row r="4" spans="2:14" ht="26.25" customHeight="1">
      <c r="B4" s="21"/>
      <c r="C4" s="125" t="s">
        <v>261</v>
      </c>
      <c r="D4" s="125"/>
      <c r="E4" s="125" t="s">
        <v>238</v>
      </c>
      <c r="F4" s="125"/>
      <c r="G4" s="126" t="s">
        <v>177</v>
      </c>
      <c r="H4" s="125"/>
      <c r="I4" s="127" t="s">
        <v>330</v>
      </c>
      <c r="J4" s="22"/>
      <c r="K4" s="19"/>
      <c r="L4" s="19"/>
      <c r="M4" s="19"/>
    </row>
    <row r="5" spans="2:14" ht="30" customHeight="1">
      <c r="B5" s="33"/>
      <c r="C5" s="33"/>
      <c r="D5" s="33"/>
      <c r="E5" s="33"/>
      <c r="F5" s="33"/>
      <c r="G5" s="23"/>
      <c r="H5" s="24"/>
      <c r="I5" s="25" t="s">
        <v>189</v>
      </c>
      <c r="J5" s="33"/>
      <c r="K5" s="4"/>
      <c r="L5" s="105" t="s">
        <v>230</v>
      </c>
      <c r="M5" s="4"/>
    </row>
    <row r="6" spans="2:14" ht="30" customHeight="1">
      <c r="B6" s="26"/>
      <c r="C6" s="95" t="s">
        <v>231</v>
      </c>
      <c r="D6" s="26"/>
      <c r="E6" s="253" t="s">
        <v>135</v>
      </c>
      <c r="F6" s="29"/>
      <c r="G6" s="100" t="str">
        <f>VLOOKUP($E$6,'Prices 2021'!$C$3:$H$11,2,FALSE)</f>
        <v>C2</v>
      </c>
      <c r="H6" s="30"/>
      <c r="I6" s="109">
        <f>VLOOKUP($E$6,'Prices 2021'!$C$3:$H$11,3,FALSE)</f>
        <v>375</v>
      </c>
      <c r="J6" s="26"/>
      <c r="L6" s="106" t="s">
        <v>270</v>
      </c>
      <c r="N6" s="15"/>
    </row>
    <row r="7" spans="2:14" ht="6" customHeight="1">
      <c r="B7" s="26"/>
      <c r="C7" s="96"/>
      <c r="D7" s="26"/>
      <c r="E7" s="29"/>
      <c r="F7" s="29"/>
      <c r="G7" s="101"/>
      <c r="H7" s="30"/>
      <c r="I7" s="53"/>
      <c r="J7" s="26"/>
      <c r="L7" s="107"/>
      <c r="N7" s="15"/>
    </row>
    <row r="8" spans="2:14" ht="30" customHeight="1">
      <c r="B8" s="26"/>
      <c r="C8" s="95" t="s">
        <v>232</v>
      </c>
      <c r="D8" s="26"/>
      <c r="E8" s="253" t="s">
        <v>284</v>
      </c>
      <c r="F8" s="29"/>
      <c r="G8" s="100" t="str">
        <f>VLOOKUP($E$8,'Prices 2021'!$C$12:$H$21,2,FALSE)</f>
        <v>F08</v>
      </c>
      <c r="H8" s="30"/>
      <c r="I8" s="113">
        <f>VLOOKUP($E$8,'Prices 2021'!$C$12:$H$21,3,FALSE)</f>
        <v>181</v>
      </c>
      <c r="J8" s="26"/>
      <c r="L8" s="108"/>
    </row>
    <row r="9" spans="2:14" ht="6" customHeight="1">
      <c r="B9" s="26"/>
      <c r="C9" s="96"/>
      <c r="D9" s="26"/>
      <c r="E9" s="29"/>
      <c r="F9" s="29"/>
      <c r="G9" s="101"/>
      <c r="H9" s="30"/>
      <c r="I9" s="117"/>
      <c r="J9" s="26"/>
      <c r="L9" s="107"/>
    </row>
    <row r="10" spans="2:14" ht="30" customHeight="1">
      <c r="B10" s="26"/>
      <c r="C10" s="95" t="s">
        <v>233</v>
      </c>
      <c r="D10" s="26"/>
      <c r="E10" s="253" t="s">
        <v>131</v>
      </c>
      <c r="F10" s="29"/>
      <c r="G10" s="100" t="str">
        <f>VLOOKUP($E$10,'Prices 2021'!$C$22:$H$25,2,FALSE)</f>
        <v>L3</v>
      </c>
      <c r="H10" s="30"/>
      <c r="I10" s="113">
        <f>VLOOKUP($E$10,'Prices 2021'!$C$22:$H$25,3,FALSE)</f>
        <v>350</v>
      </c>
      <c r="J10" s="26"/>
      <c r="L10" s="108"/>
    </row>
    <row r="11" spans="2:14" ht="6" customHeight="1">
      <c r="B11" s="26"/>
      <c r="C11" s="97"/>
      <c r="D11" s="26"/>
      <c r="E11" s="29"/>
      <c r="F11" s="29"/>
      <c r="G11" s="101"/>
      <c r="H11" s="30"/>
      <c r="I11" s="117"/>
      <c r="J11" s="26"/>
      <c r="L11" s="107"/>
    </row>
    <row r="12" spans="2:14" ht="30" customHeight="1">
      <c r="B12" s="26"/>
      <c r="C12" s="95" t="s">
        <v>275</v>
      </c>
      <c r="D12" s="26"/>
      <c r="E12" s="253" t="s">
        <v>195</v>
      </c>
      <c r="F12" s="29"/>
      <c r="G12" s="100" t="str">
        <f>VLOOKUP($E$12,'Prices 2021'!$C$26:$H$29,2,FALSE)</f>
        <v>A1</v>
      </c>
      <c r="H12" s="30"/>
      <c r="I12" s="113">
        <f>VLOOKUP($E$12,'Prices 2021'!$C$26:$H$29,3,FALSE)</f>
        <v>483</v>
      </c>
      <c r="J12" s="26"/>
      <c r="L12" s="106" t="s">
        <v>193</v>
      </c>
    </row>
    <row r="13" spans="2:14" ht="6" customHeight="1">
      <c r="B13" s="26"/>
      <c r="C13" s="96"/>
      <c r="D13" s="26"/>
      <c r="E13" s="29"/>
      <c r="F13" s="29"/>
      <c r="G13" s="101"/>
      <c r="H13" s="30"/>
      <c r="I13" s="117"/>
      <c r="J13" s="26"/>
      <c r="L13" s="44"/>
    </row>
    <row r="14" spans="2:14" ht="30" customHeight="1">
      <c r="B14" s="26"/>
      <c r="C14" s="95" t="s">
        <v>276</v>
      </c>
      <c r="D14" s="28"/>
      <c r="E14" s="253" t="s">
        <v>293</v>
      </c>
      <c r="F14" s="29"/>
      <c r="G14" s="100" t="str">
        <f>VLOOKUP($E$14,'Prices 2021'!$C$30:$H$34,2,FALSE)</f>
        <v>H4</v>
      </c>
      <c r="H14" s="30"/>
      <c r="I14" s="113">
        <f>VLOOKUP($E$14,'Prices 2021'!$C$30:$H$34,3,FALSE)</f>
        <v>266</v>
      </c>
      <c r="J14" s="27"/>
      <c r="K14" s="1"/>
      <c r="L14" s="45"/>
      <c r="M14" s="1"/>
      <c r="N14" s="10"/>
    </row>
    <row r="15" spans="2:14" ht="6" customHeight="1">
      <c r="B15" s="26"/>
      <c r="C15" s="96"/>
      <c r="D15" s="28"/>
      <c r="E15" s="29"/>
      <c r="F15" s="29"/>
      <c r="G15" s="101"/>
      <c r="H15" s="30"/>
      <c r="I15" s="117"/>
      <c r="J15" s="27"/>
      <c r="K15" s="1"/>
      <c r="L15" s="44"/>
      <c r="M15" s="1"/>
      <c r="N15" s="10"/>
    </row>
    <row r="16" spans="2:14" ht="30" customHeight="1">
      <c r="B16" s="26"/>
      <c r="C16" s="98" t="s">
        <v>234</v>
      </c>
      <c r="D16" s="27"/>
      <c r="E16" s="253" t="s">
        <v>197</v>
      </c>
      <c r="F16" s="29"/>
      <c r="G16" s="100" t="str">
        <f>VLOOKUP($E$16,'Prices 2021'!$C$35:$H$38,2,FALSE)</f>
        <v>W3</v>
      </c>
      <c r="H16" s="30"/>
      <c r="I16" s="113">
        <f>VLOOKUP($E$16,'Prices 2021'!$C$35:$H$38,3,FALSE)</f>
        <v>118</v>
      </c>
      <c r="J16" s="30"/>
      <c r="K16" s="11"/>
      <c r="L16" s="45"/>
      <c r="M16" s="11"/>
      <c r="N16" s="12"/>
    </row>
    <row r="17" spans="2:14" ht="6" customHeight="1">
      <c r="B17" s="26"/>
      <c r="C17" s="99"/>
      <c r="D17" s="27"/>
      <c r="E17" s="29"/>
      <c r="F17" s="29"/>
      <c r="G17" s="101"/>
      <c r="H17" s="30"/>
      <c r="I17" s="117"/>
      <c r="J17" s="30"/>
      <c r="K17" s="11"/>
      <c r="L17" s="44"/>
      <c r="M17" s="11"/>
      <c r="N17" s="12"/>
    </row>
    <row r="18" spans="2:14" ht="30" customHeight="1">
      <c r="B18" s="26"/>
      <c r="C18" s="95" t="s">
        <v>235</v>
      </c>
      <c r="D18" s="26"/>
      <c r="E18" s="253" t="s">
        <v>140</v>
      </c>
      <c r="F18" s="29"/>
      <c r="G18" s="100" t="str">
        <f>VLOOKUP($E$18,'Prices 2021'!$C$39:$H$41,2,FALSE)</f>
        <v>P1</v>
      </c>
      <c r="H18" s="30"/>
      <c r="I18" s="113">
        <f>VLOOKUP($E$18,'Prices 2021'!$C$39:$H$41,3,FALSE)</f>
        <v>29</v>
      </c>
      <c r="J18" s="27"/>
      <c r="K18" s="1"/>
      <c r="L18" s="45"/>
      <c r="M18" s="1"/>
      <c r="N18" s="10"/>
    </row>
    <row r="19" spans="2:14" ht="6" customHeight="1">
      <c r="B19" s="26"/>
      <c r="C19" s="96"/>
      <c r="D19" s="26"/>
      <c r="E19" s="29"/>
      <c r="F19" s="29"/>
      <c r="G19" s="101"/>
      <c r="H19" s="30"/>
      <c r="I19" s="117"/>
      <c r="J19" s="27"/>
      <c r="K19" s="1"/>
      <c r="L19" s="44"/>
      <c r="M19" s="1"/>
      <c r="N19" s="10"/>
    </row>
    <row r="20" spans="2:14" ht="30" customHeight="1">
      <c r="B20" s="26"/>
      <c r="C20" s="95" t="s">
        <v>236</v>
      </c>
      <c r="D20" s="26"/>
      <c r="E20" s="253" t="s">
        <v>150</v>
      </c>
      <c r="F20" s="29"/>
      <c r="G20" s="100" t="str">
        <f>VLOOKUP($E$20,'Prices 2021'!$C$42:$H$43,2,FALSE)</f>
        <v>Q</v>
      </c>
      <c r="H20" s="30"/>
      <c r="I20" s="113">
        <f>VLOOKUP($E$20,'Prices 2021'!$C$42:$H$43,3,FALSE)</f>
        <v>316</v>
      </c>
      <c r="J20" s="27"/>
      <c r="K20" s="1"/>
      <c r="L20" s="45"/>
      <c r="M20" s="1"/>
      <c r="N20" s="10"/>
    </row>
    <row r="21" spans="2:14" ht="6" customHeight="1">
      <c r="B21" s="26"/>
      <c r="C21" s="96"/>
      <c r="D21" s="26"/>
      <c r="E21" s="29"/>
      <c r="F21" s="29"/>
      <c r="G21" s="102"/>
      <c r="H21" s="30"/>
      <c r="I21" s="117"/>
      <c r="J21" s="27"/>
      <c r="K21" s="1"/>
      <c r="L21" s="44"/>
      <c r="M21" s="1"/>
      <c r="N21" s="10"/>
    </row>
    <row r="22" spans="2:14" ht="30" customHeight="1">
      <c r="B22" s="26"/>
      <c r="C22" s="95" t="s">
        <v>237</v>
      </c>
      <c r="D22" s="26"/>
      <c r="E22" s="253" t="s">
        <v>142</v>
      </c>
      <c r="F22" s="29"/>
      <c r="G22" s="100" t="str">
        <f>VLOOKUP($E$22,'Prices 2021'!$C$44:$H$55,2,FALSE)</f>
        <v>C02</v>
      </c>
      <c r="H22" s="30"/>
      <c r="I22" s="113">
        <f>VLOOKUP($E$22,'Prices 2021'!$C$44:$H$55,3,FALSE)</f>
        <v>164</v>
      </c>
      <c r="J22" s="27"/>
      <c r="K22" s="1"/>
      <c r="L22" s="45"/>
      <c r="M22" s="1"/>
      <c r="N22" s="10"/>
    </row>
    <row r="23" spans="2:14">
      <c r="B23" s="26"/>
      <c r="C23" s="26"/>
      <c r="D23" s="26"/>
      <c r="E23" s="26"/>
      <c r="F23" s="26"/>
      <c r="G23" s="26"/>
      <c r="H23" s="26"/>
      <c r="I23" s="26"/>
      <c r="J23" s="30"/>
      <c r="K23" s="11"/>
      <c r="L23" s="11"/>
      <c r="M23" s="11"/>
      <c r="N23" s="12"/>
    </row>
    <row r="24" spans="2:14" ht="37" customHeight="1">
      <c r="B24" s="33"/>
      <c r="C24" s="32" t="s">
        <v>179</v>
      </c>
      <c r="D24" s="33"/>
      <c r="E24" s="31" t="str">
        <f>CONCATENATE("A_PremAire-",G6,"-",G8,"-",G10,"-",G12,"-",G14,"-",G16,"-",G18,"-",G20,"-",G22)</f>
        <v>A_PremAire-C2-F08-L3-A1-H4-W3-P1-Q-C02</v>
      </c>
      <c r="F24" s="33"/>
      <c r="G24" s="36"/>
      <c r="H24" s="36"/>
      <c r="I24" s="36"/>
      <c r="J24" s="30"/>
      <c r="K24" s="11"/>
      <c r="L24" s="11"/>
      <c r="M24" s="11"/>
      <c r="N24" s="12"/>
    </row>
    <row r="25" spans="2:14" ht="23">
      <c r="B25" s="33"/>
      <c r="C25" s="39"/>
      <c r="D25" s="37"/>
      <c r="E25" s="39"/>
      <c r="F25" s="37"/>
      <c r="G25" s="37"/>
      <c r="H25" s="37"/>
      <c r="I25" s="37"/>
      <c r="J25" s="30"/>
      <c r="K25" s="11"/>
      <c r="L25" s="11"/>
      <c r="M25" s="11"/>
      <c r="N25" s="12"/>
    </row>
    <row r="26" spans="2:14">
      <c r="B26" s="33"/>
      <c r="C26" s="36"/>
      <c r="D26" s="33"/>
      <c r="E26" s="33"/>
      <c r="F26" s="33"/>
      <c r="G26" s="36"/>
      <c r="H26" s="36"/>
      <c r="I26" s="36"/>
      <c r="J26" s="26"/>
    </row>
    <row r="27" spans="2:14" ht="23.5" thickBot="1">
      <c r="B27" s="33"/>
      <c r="C27" s="32" t="s">
        <v>331</v>
      </c>
      <c r="D27" s="33"/>
      <c r="E27" s="40">
        <f>SUM(I6:I22)</f>
        <v>2282</v>
      </c>
      <c r="F27" s="33"/>
      <c r="G27" s="36"/>
      <c r="H27" s="36"/>
      <c r="I27" s="33"/>
      <c r="J27" s="27"/>
      <c r="K27" s="1"/>
      <c r="L27" s="1"/>
      <c r="M27" s="1"/>
      <c r="N27" s="10"/>
    </row>
    <row r="28" spans="2:14" ht="24" thickTop="1" thickBot="1">
      <c r="B28" s="34"/>
      <c r="C28" s="51" t="s">
        <v>186</v>
      </c>
      <c r="D28" s="52"/>
      <c r="E28" s="254">
        <v>0</v>
      </c>
      <c r="F28" s="33"/>
      <c r="G28" s="34"/>
      <c r="H28" s="35"/>
      <c r="I28" s="33"/>
      <c r="J28" s="30"/>
      <c r="K28" s="11"/>
      <c r="L28" s="11"/>
      <c r="M28" s="11"/>
      <c r="N28" s="12"/>
    </row>
    <row r="29" spans="2:14" ht="24" thickTop="1" thickBot="1">
      <c r="B29" s="34"/>
      <c r="C29" s="38" t="s">
        <v>185</v>
      </c>
      <c r="D29" s="33"/>
      <c r="E29" s="41">
        <f>E27-(E27*E28)</f>
        <v>2282</v>
      </c>
      <c r="F29" s="33"/>
      <c r="G29" s="34"/>
      <c r="H29" s="35"/>
      <c r="I29" s="33"/>
      <c r="J29" s="30"/>
      <c r="K29" s="11"/>
      <c r="L29" s="11"/>
      <c r="M29" s="11"/>
      <c r="N29" s="12"/>
    </row>
    <row r="30" spans="2:14" ht="23.5" thickTop="1">
      <c r="B30" s="34"/>
      <c r="C30" s="51" t="s">
        <v>187</v>
      </c>
      <c r="D30" s="52"/>
      <c r="E30" s="255">
        <v>1</v>
      </c>
      <c r="F30" s="33"/>
      <c r="G30" s="34"/>
      <c r="H30" s="35"/>
      <c r="I30" s="33"/>
      <c r="J30" s="30"/>
      <c r="K30" s="11"/>
      <c r="L30" s="11"/>
      <c r="M30" s="11"/>
      <c r="N30" s="12"/>
    </row>
    <row r="31" spans="2:14" ht="23.5" thickBot="1">
      <c r="B31" s="34"/>
      <c r="C31" s="38" t="s">
        <v>188</v>
      </c>
      <c r="D31" s="33"/>
      <c r="E31" s="41">
        <f>E30*E29</f>
        <v>2282</v>
      </c>
      <c r="F31" s="33"/>
      <c r="G31" s="34"/>
      <c r="H31" s="35"/>
      <c r="I31" s="33"/>
      <c r="J31" s="30"/>
      <c r="K31" s="11"/>
      <c r="L31" s="11"/>
      <c r="M31" s="11"/>
      <c r="N31" s="12"/>
    </row>
    <row r="32" spans="2:14" ht="15" thickTop="1">
      <c r="B32" s="33"/>
      <c r="C32" s="33"/>
      <c r="D32" s="33"/>
      <c r="E32" s="33"/>
      <c r="F32" s="33"/>
      <c r="G32" s="33"/>
      <c r="H32" s="33"/>
      <c r="I32" s="33"/>
      <c r="J32" s="27"/>
      <c r="K32" s="1"/>
      <c r="L32" s="1"/>
      <c r="M32" s="1"/>
      <c r="N32" s="10"/>
    </row>
    <row r="33" spans="1:14">
      <c r="A33" s="4"/>
      <c r="B33" s="42"/>
      <c r="D33" s="42"/>
      <c r="E33" s="42"/>
      <c r="F33" s="42"/>
      <c r="G33" s="42"/>
      <c r="H33" s="42"/>
      <c r="I33" s="42"/>
      <c r="J33" s="1"/>
      <c r="K33" s="1"/>
      <c r="L33" s="1"/>
      <c r="M33" s="1"/>
      <c r="N33" s="10"/>
    </row>
    <row r="34" spans="1:14">
      <c r="A34" s="4"/>
      <c r="C34" s="257"/>
      <c r="D34" s="257"/>
      <c r="E34" s="258"/>
      <c r="J34" s="1"/>
      <c r="K34" s="1"/>
      <c r="L34" s="1"/>
      <c r="M34" s="1"/>
      <c r="N34" s="10"/>
    </row>
    <row r="35" spans="1:14">
      <c r="C35" s="258"/>
      <c r="J35" s="1"/>
      <c r="K35" s="1"/>
      <c r="L35" s="1"/>
      <c r="M35" s="1"/>
      <c r="N35" s="10"/>
    </row>
    <row r="36" spans="1:14">
      <c r="J36" s="1"/>
      <c r="K36" s="1"/>
      <c r="L36" s="1"/>
      <c r="M36" s="1"/>
      <c r="N36" s="10"/>
    </row>
    <row r="37" spans="1:14">
      <c r="C37" s="1"/>
      <c r="D37" s="1"/>
      <c r="E37" s="11"/>
      <c r="F37" s="11"/>
      <c r="G37" s="11"/>
      <c r="H37" s="11"/>
      <c r="I37" s="11"/>
      <c r="J37" s="11"/>
      <c r="K37" s="11"/>
      <c r="L37" s="11"/>
      <c r="M37" s="11"/>
      <c r="N37" s="12"/>
    </row>
    <row r="38" spans="1:14">
      <c r="C38" s="1"/>
      <c r="D38" s="1"/>
      <c r="E38" s="11"/>
      <c r="F38" s="11"/>
      <c r="G38" s="11"/>
      <c r="H38" s="11"/>
      <c r="I38" s="11"/>
      <c r="J38" s="11"/>
      <c r="K38" s="11"/>
      <c r="L38" s="11"/>
      <c r="M38" s="11"/>
      <c r="N38" s="12"/>
    </row>
    <row r="39" spans="1:14">
      <c r="C39" s="14"/>
      <c r="D39" s="14"/>
      <c r="E39" s="1"/>
      <c r="F39" s="1"/>
      <c r="G39" s="1"/>
      <c r="H39" s="1"/>
      <c r="I39" s="1"/>
      <c r="J39" s="1"/>
      <c r="K39" s="1"/>
      <c r="L39" s="1"/>
      <c r="M39" s="1"/>
      <c r="N39" s="10"/>
    </row>
  </sheetData>
  <sheetProtection algorithmName="SHA-512" hashValue="0srfI14jVdJZ0M8nkoUjGP7AHnpgdnS4sj1h+Sgr6CYDowkBtU6sf4yA46XubxSs/kKTJOa/+3Hx62NJ2kFXRA==" saltValue="QlMyejJLI7SYlvsu2GzhTA==" spinCount="100000" sheet="1" objects="1" scenarios="1"/>
  <dataValidations count="1">
    <dataValidation type="list" allowBlank="1" showInputMessage="1" showErrorMessage="1" sqref="F6:F22">
      <formula1>#REF!</formula1>
    </dataValidation>
  </dataValidations>
  <pageMargins left="0.7" right="0.7" top="0.75" bottom="0.75" header="0.3" footer="0.3"/>
  <pageSetup paperSize="9" orientation="portrait" r:id="rId1"/>
  <customProperties>
    <customPr name="_pios_id" r:id="rId2"/>
  </customPropertie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'Prices 2021'!$C$12:$C$21</xm:f>
          </x14:formula1>
          <xm:sqref>E8</xm:sqref>
        </x14:dataValidation>
        <x14:dataValidation type="list" allowBlank="1" showInputMessage="1" showErrorMessage="1">
          <x14:formula1>
            <xm:f>'Prices 2021'!$C$44:$C$55</xm:f>
          </x14:formula1>
          <xm:sqref>E22</xm:sqref>
        </x14:dataValidation>
        <x14:dataValidation type="list" allowBlank="1" showInputMessage="1" showErrorMessage="1">
          <x14:formula1>
            <xm:f>'Prices 2021'!$C$42:$C$43</xm:f>
          </x14:formula1>
          <xm:sqref>E20</xm:sqref>
        </x14:dataValidation>
        <x14:dataValidation type="list" allowBlank="1" showInputMessage="1" showErrorMessage="1">
          <x14:formula1>
            <xm:f>'Prices 2021'!$C$39:$C$41</xm:f>
          </x14:formula1>
          <xm:sqref>E18</xm:sqref>
        </x14:dataValidation>
        <x14:dataValidation type="list" allowBlank="1" showInputMessage="1" showErrorMessage="1">
          <x14:formula1>
            <xm:f>'Prices 2021'!$C$35:$C$38</xm:f>
          </x14:formula1>
          <xm:sqref>E16</xm:sqref>
        </x14:dataValidation>
        <x14:dataValidation type="list" allowBlank="1" showInputMessage="1" showErrorMessage="1">
          <x14:formula1>
            <xm:f>'Prices 2021'!$C$30:$C$34</xm:f>
          </x14:formula1>
          <xm:sqref>E14</xm:sqref>
        </x14:dataValidation>
        <x14:dataValidation type="list" allowBlank="1" showInputMessage="1" showErrorMessage="1">
          <x14:formula1>
            <xm:f>'Prices 2021'!$C$26:$C$29</xm:f>
          </x14:formula1>
          <xm:sqref>E12</xm:sqref>
        </x14:dataValidation>
        <x14:dataValidation type="list" allowBlank="1" showInputMessage="1" showErrorMessage="1">
          <x14:formula1>
            <xm:f>'Prices 2021'!$C$22:$C$25</xm:f>
          </x14:formula1>
          <xm:sqref>E10</xm:sqref>
        </x14:dataValidation>
        <x14:dataValidation type="list" allowBlank="1" showInputMessage="1" showErrorMessage="1">
          <x14:formula1>
            <xm:f>'Prices 2021'!$C$3:$C$11</xm:f>
          </x14:formula1>
          <xm:sqref>E6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5"/>
  <sheetViews>
    <sheetView zoomScale="70" zoomScaleNormal="70" workbookViewId="0">
      <pane ySplit="2" topLeftCell="A3" activePane="bottomLeft" state="frozen"/>
      <selection activeCell="C18" sqref="C18"/>
      <selection pane="bottomLeft" activeCell="A8" sqref="A8"/>
    </sheetView>
  </sheetViews>
  <sheetFormatPr defaultColWidth="9.1796875" defaultRowHeight="14.5" outlineLevelCol="1"/>
  <cols>
    <col min="1" max="1" width="23.54296875" bestFit="1" customWidth="1"/>
    <col min="2" max="2" width="12.1796875" customWidth="1"/>
    <col min="3" max="3" width="58.54296875" bestFit="1" customWidth="1"/>
    <col min="4" max="4" width="4.1796875" customWidth="1"/>
    <col min="5" max="5" width="15.26953125" customWidth="1"/>
    <col min="6" max="6" width="15.26953125" style="50" customWidth="1"/>
    <col min="7" max="7" width="12.453125" style="50" customWidth="1"/>
    <col min="8" max="10" width="12.54296875" style="50" customWidth="1"/>
    <col min="11" max="13" width="13.7265625" bestFit="1" customWidth="1"/>
    <col min="14" max="14" width="19" bestFit="1" customWidth="1"/>
    <col min="15" max="15" width="15.26953125" customWidth="1"/>
    <col min="16" max="16" width="15.26953125" style="50" customWidth="1"/>
    <col min="17" max="17" width="12.453125" style="50" customWidth="1"/>
    <col min="18" max="20" width="12.54296875" style="50" customWidth="1"/>
    <col min="21" max="21" width="3.7265625" customWidth="1"/>
    <col min="22" max="22" width="15.26953125" hidden="1" customWidth="1" outlineLevel="1"/>
    <col min="23" max="23" width="15.26953125" style="50" hidden="1" customWidth="1" outlineLevel="1"/>
    <col min="24" max="24" width="12.453125" style="50" hidden="1" customWidth="1" outlineLevel="1"/>
    <col min="25" max="26" width="12.54296875" style="50" hidden="1" customWidth="1" outlineLevel="1"/>
    <col min="27" max="27" width="9.1796875" hidden="1" customWidth="1" outlineLevel="1"/>
    <col min="28" max="28" width="15.26953125" hidden="1" customWidth="1" outlineLevel="1"/>
    <col min="29" max="29" width="15.26953125" style="50" hidden="1" customWidth="1" outlineLevel="1"/>
    <col min="30" max="30" width="12.453125" style="50" hidden="1" customWidth="1" outlineLevel="1"/>
    <col min="31" max="31" width="12.54296875" style="50" hidden="1" customWidth="1" outlineLevel="1"/>
    <col min="32" max="36" width="9.1796875" hidden="1" customWidth="1" outlineLevel="1"/>
    <col min="37" max="37" width="9.1796875" collapsed="1"/>
  </cols>
  <sheetData>
    <row r="1" spans="1:36">
      <c r="E1" s="16"/>
      <c r="F1" s="46"/>
      <c r="G1" s="46"/>
      <c r="H1" s="46"/>
      <c r="I1" s="46"/>
      <c r="J1" s="46"/>
      <c r="K1" s="261"/>
      <c r="N1" s="256" t="s">
        <v>336</v>
      </c>
      <c r="O1" s="16" t="s">
        <v>311</v>
      </c>
      <c r="P1" s="46">
        <v>1.2</v>
      </c>
      <c r="Q1" s="46">
        <v>1.2</v>
      </c>
      <c r="R1" s="46">
        <v>0.85</v>
      </c>
      <c r="S1" s="46">
        <v>0.8</v>
      </c>
      <c r="T1" s="46">
        <v>4.2</v>
      </c>
      <c r="V1" s="16" t="s">
        <v>181</v>
      </c>
      <c r="W1" s="46">
        <v>1.2</v>
      </c>
      <c r="X1" s="46">
        <v>1.2</v>
      </c>
      <c r="Y1" s="46">
        <v>0.85</v>
      </c>
      <c r="Z1" s="46">
        <v>0.8</v>
      </c>
      <c r="AB1" s="16" t="s">
        <v>181</v>
      </c>
      <c r="AC1" s="46">
        <v>1.2</v>
      </c>
      <c r="AD1" s="46">
        <v>1.2</v>
      </c>
      <c r="AE1" s="46">
        <v>0.85</v>
      </c>
      <c r="AG1" s="16" t="s">
        <v>181</v>
      </c>
      <c r="AH1" s="46">
        <v>1.2</v>
      </c>
      <c r="AI1" s="46">
        <v>1.2</v>
      </c>
      <c r="AJ1" s="46">
        <v>0.85</v>
      </c>
    </row>
    <row r="2" spans="1:36" ht="72.5">
      <c r="A2" t="s">
        <v>174</v>
      </c>
      <c r="B2" s="9" t="s">
        <v>119</v>
      </c>
      <c r="C2" s="9" t="s">
        <v>118</v>
      </c>
      <c r="D2" s="9"/>
      <c r="E2" s="9" t="s">
        <v>337</v>
      </c>
      <c r="F2" s="47" t="s">
        <v>338</v>
      </c>
      <c r="G2" s="47" t="s">
        <v>339</v>
      </c>
      <c r="H2" s="47" t="s">
        <v>340</v>
      </c>
      <c r="I2" s="47" t="s">
        <v>341</v>
      </c>
      <c r="J2" s="47" t="s">
        <v>342</v>
      </c>
      <c r="N2" s="260">
        <v>2.7E-2</v>
      </c>
      <c r="O2" s="9" t="s">
        <v>322</v>
      </c>
      <c r="P2" s="47" t="s">
        <v>323</v>
      </c>
      <c r="Q2" s="47" t="s">
        <v>324</v>
      </c>
      <c r="R2" s="47" t="s">
        <v>325</v>
      </c>
      <c r="S2" s="47" t="s">
        <v>326</v>
      </c>
      <c r="T2" s="47" t="s">
        <v>328</v>
      </c>
      <c r="V2" s="9" t="s">
        <v>317</v>
      </c>
      <c r="W2" s="47" t="s">
        <v>318</v>
      </c>
      <c r="X2" s="47" t="s">
        <v>319</v>
      </c>
      <c r="Y2" s="47" t="s">
        <v>320</v>
      </c>
      <c r="Z2" s="47" t="s">
        <v>321</v>
      </c>
      <c r="AB2" s="9" t="s">
        <v>307</v>
      </c>
      <c r="AC2" s="47" t="s">
        <v>308</v>
      </c>
      <c r="AD2" s="47" t="s">
        <v>309</v>
      </c>
      <c r="AE2" s="47" t="s">
        <v>310</v>
      </c>
      <c r="AG2" s="9" t="s">
        <v>151</v>
      </c>
      <c r="AH2" s="47" t="s">
        <v>180</v>
      </c>
      <c r="AI2" s="47" t="s">
        <v>152</v>
      </c>
      <c r="AJ2" s="47" t="s">
        <v>153</v>
      </c>
    </row>
    <row r="3" spans="1:36">
      <c r="A3" s="17" t="s">
        <v>154</v>
      </c>
      <c r="B3" s="7" t="s">
        <v>104</v>
      </c>
      <c r="C3" s="7" t="s">
        <v>136</v>
      </c>
      <c r="D3" s="7" t="s">
        <v>18</v>
      </c>
      <c r="E3" s="18">
        <f t="shared" ref="E3:J3" si="0">ROUND(((O3*1)+(O3*$N$2)),0)</f>
        <v>286</v>
      </c>
      <c r="F3" s="48">
        <f t="shared" si="0"/>
        <v>343</v>
      </c>
      <c r="G3" s="49">
        <f t="shared" si="0"/>
        <v>350</v>
      </c>
      <c r="H3" s="49">
        <f t="shared" si="0"/>
        <v>249</v>
      </c>
      <c r="I3" s="49">
        <f t="shared" si="0"/>
        <v>229</v>
      </c>
      <c r="J3" s="49">
        <f t="shared" si="0"/>
        <v>1200</v>
      </c>
      <c r="K3" t="s">
        <v>312</v>
      </c>
      <c r="L3" t="s">
        <v>313</v>
      </c>
      <c r="M3" t="s">
        <v>314</v>
      </c>
      <c r="N3" t="s">
        <v>315</v>
      </c>
      <c r="O3" s="18">
        <v>278</v>
      </c>
      <c r="P3" s="48">
        <v>334</v>
      </c>
      <c r="Q3" s="49">
        <v>341</v>
      </c>
      <c r="R3" s="49">
        <v>242</v>
      </c>
      <c r="S3" s="49">
        <v>223</v>
      </c>
      <c r="T3" s="49">
        <v>1168</v>
      </c>
      <c r="V3" s="18">
        <v>271</v>
      </c>
      <c r="W3" s="48">
        <v>325</v>
      </c>
      <c r="X3" s="49">
        <v>332</v>
      </c>
      <c r="Y3" s="49">
        <v>236</v>
      </c>
      <c r="Z3" s="49">
        <v>217</v>
      </c>
      <c r="AB3" s="18">
        <v>266</v>
      </c>
      <c r="AC3" s="48">
        <v>319</v>
      </c>
      <c r="AD3" s="49">
        <v>325</v>
      </c>
      <c r="AE3" s="49">
        <v>231</v>
      </c>
      <c r="AG3" s="18">
        <v>261</v>
      </c>
      <c r="AH3" s="48">
        <v>313</v>
      </c>
      <c r="AI3" s="49">
        <v>319</v>
      </c>
      <c r="AJ3" s="49">
        <v>226</v>
      </c>
    </row>
    <row r="4" spans="1:36">
      <c r="A4" s="17" t="s">
        <v>155</v>
      </c>
      <c r="B4" s="7" t="s">
        <v>104</v>
      </c>
      <c r="C4" s="7" t="s">
        <v>134</v>
      </c>
      <c r="D4" s="7" t="s">
        <v>33</v>
      </c>
      <c r="E4" s="18">
        <f t="shared" ref="E4:E55" si="1">ROUND(((O4*1)+(O4*$N$2)),0)</f>
        <v>329</v>
      </c>
      <c r="F4" s="48">
        <f t="shared" ref="F4:F55" si="2">ROUND(((P4*1)+(P4*$N$2)),0)</f>
        <v>394</v>
      </c>
      <c r="G4" s="49">
        <f t="shared" ref="G4:G55" si="3">ROUND(((Q4*1)+(Q4*$N$2)),0)</f>
        <v>402</v>
      </c>
      <c r="H4" s="49">
        <f t="shared" ref="H4:H55" si="4">ROUND(((R4*1)+(R4*$N$2)),0)</f>
        <v>284</v>
      </c>
      <c r="I4" s="49">
        <f t="shared" ref="I4:I55" si="5">ROUND(((S4*1)+(S4*$N$2)),0)</f>
        <v>264</v>
      </c>
      <c r="J4" s="49">
        <f t="shared" ref="J4:J55" si="6">ROUND(((T4*1)+(T4*$N$2)),0)</f>
        <v>1380</v>
      </c>
      <c r="K4" s="259">
        <f>E7+E15+E23+E28+E33+E37+E41+E47</f>
        <v>1584</v>
      </c>
      <c r="L4" s="259">
        <f>F7+F15+F23+F28+F33+F37+F41+F47</f>
        <v>1892</v>
      </c>
      <c r="M4" s="259">
        <f>G7+G15+G23+G28+G33+G37+G41+G47</f>
        <v>1931</v>
      </c>
      <c r="N4" s="259">
        <f>H7+H15+H23+H28+H33+H37+H41+H47</f>
        <v>1369</v>
      </c>
      <c r="O4" s="18">
        <v>320</v>
      </c>
      <c r="P4" s="48">
        <v>384</v>
      </c>
      <c r="Q4" s="49">
        <v>391</v>
      </c>
      <c r="R4" s="49">
        <v>277</v>
      </c>
      <c r="S4" s="49">
        <v>257</v>
      </c>
      <c r="T4" s="49">
        <v>1344</v>
      </c>
      <c r="V4" s="18">
        <v>312</v>
      </c>
      <c r="W4" s="48">
        <v>374</v>
      </c>
      <c r="X4" s="49">
        <v>381</v>
      </c>
      <c r="Y4" s="49">
        <v>270</v>
      </c>
      <c r="Z4" s="49">
        <v>250</v>
      </c>
      <c r="AB4" s="18">
        <v>306</v>
      </c>
      <c r="AC4" s="48">
        <v>367</v>
      </c>
      <c r="AD4" s="49">
        <v>374</v>
      </c>
      <c r="AE4" s="49">
        <v>265</v>
      </c>
      <c r="AG4" s="18">
        <v>300</v>
      </c>
      <c r="AH4" s="48">
        <v>360</v>
      </c>
      <c r="AI4" s="49">
        <v>367</v>
      </c>
      <c r="AJ4" s="49">
        <v>260</v>
      </c>
    </row>
    <row r="5" spans="1:36">
      <c r="A5" s="17" t="s">
        <v>156</v>
      </c>
      <c r="B5" s="7" t="s">
        <v>104</v>
      </c>
      <c r="C5" s="7" t="s">
        <v>135</v>
      </c>
      <c r="D5" s="7" t="s">
        <v>47</v>
      </c>
      <c r="E5" s="18">
        <f t="shared" si="1"/>
        <v>375</v>
      </c>
      <c r="F5" s="48">
        <f t="shared" si="2"/>
        <v>448</v>
      </c>
      <c r="G5" s="49">
        <f t="shared" si="3"/>
        <v>459</v>
      </c>
      <c r="H5" s="49">
        <f t="shared" si="4"/>
        <v>325</v>
      </c>
      <c r="I5" s="49">
        <f t="shared" si="5"/>
        <v>300</v>
      </c>
      <c r="J5" s="49">
        <f t="shared" si="6"/>
        <v>1574</v>
      </c>
      <c r="O5" s="18">
        <v>365</v>
      </c>
      <c r="P5" s="48">
        <v>436</v>
      </c>
      <c r="Q5" s="49">
        <v>447</v>
      </c>
      <c r="R5" s="49">
        <v>316</v>
      </c>
      <c r="S5" s="49">
        <v>292</v>
      </c>
      <c r="T5" s="49">
        <v>1533</v>
      </c>
      <c r="V5" s="18">
        <v>355</v>
      </c>
      <c r="W5" s="48">
        <v>425</v>
      </c>
      <c r="X5" s="49">
        <v>435</v>
      </c>
      <c r="Y5" s="49">
        <v>308</v>
      </c>
      <c r="Z5" s="49">
        <v>284</v>
      </c>
      <c r="AB5" s="18">
        <v>348</v>
      </c>
      <c r="AC5" s="48">
        <v>417</v>
      </c>
      <c r="AD5" s="49">
        <v>426</v>
      </c>
      <c r="AE5" s="49">
        <v>302</v>
      </c>
      <c r="AG5" s="18">
        <v>341</v>
      </c>
      <c r="AH5" s="48">
        <v>409</v>
      </c>
      <c r="AI5" s="49">
        <v>418</v>
      </c>
      <c r="AJ5" s="49">
        <v>296</v>
      </c>
    </row>
    <row r="6" spans="1:36">
      <c r="A6" s="17" t="s">
        <v>157</v>
      </c>
      <c r="B6" s="7" t="s">
        <v>104</v>
      </c>
      <c r="C6" s="7" t="s">
        <v>121</v>
      </c>
      <c r="D6" s="7" t="s">
        <v>49</v>
      </c>
      <c r="E6" s="18">
        <f t="shared" si="1"/>
        <v>329</v>
      </c>
      <c r="F6" s="48">
        <f t="shared" si="2"/>
        <v>394</v>
      </c>
      <c r="G6" s="49">
        <f t="shared" si="3"/>
        <v>402</v>
      </c>
      <c r="H6" s="49">
        <f t="shared" si="4"/>
        <v>284</v>
      </c>
      <c r="I6" s="49">
        <f t="shared" si="5"/>
        <v>264</v>
      </c>
      <c r="J6" s="49">
        <f t="shared" si="6"/>
        <v>1380</v>
      </c>
      <c r="O6" s="18">
        <v>320</v>
      </c>
      <c r="P6" s="48">
        <v>384</v>
      </c>
      <c r="Q6" s="49">
        <v>391</v>
      </c>
      <c r="R6" s="49">
        <v>277</v>
      </c>
      <c r="S6" s="49">
        <v>257</v>
      </c>
      <c r="T6" s="49">
        <v>1344</v>
      </c>
      <c r="V6" s="18">
        <v>312</v>
      </c>
      <c r="W6" s="48">
        <v>374</v>
      </c>
      <c r="X6" s="49">
        <v>381</v>
      </c>
      <c r="Y6" s="49">
        <v>270</v>
      </c>
      <c r="Z6" s="49">
        <v>250</v>
      </c>
      <c r="AB6" s="18">
        <v>306</v>
      </c>
      <c r="AC6" s="48">
        <v>367</v>
      </c>
      <c r="AD6" s="49">
        <v>374</v>
      </c>
      <c r="AE6" s="49">
        <v>265</v>
      </c>
      <c r="AG6" s="18">
        <v>300</v>
      </c>
      <c r="AH6" s="48">
        <v>360</v>
      </c>
      <c r="AI6" s="49">
        <v>367</v>
      </c>
      <c r="AJ6" s="49">
        <v>260</v>
      </c>
    </row>
    <row r="7" spans="1:36">
      <c r="A7" s="17" t="s">
        <v>158</v>
      </c>
      <c r="B7" s="7" t="s">
        <v>104</v>
      </c>
      <c r="C7" s="7" t="s">
        <v>127</v>
      </c>
      <c r="D7" s="7" t="s">
        <v>50</v>
      </c>
      <c r="E7" s="18">
        <f t="shared" si="1"/>
        <v>329</v>
      </c>
      <c r="F7" s="48">
        <f t="shared" si="2"/>
        <v>394</v>
      </c>
      <c r="G7" s="49">
        <f t="shared" si="3"/>
        <v>402</v>
      </c>
      <c r="H7" s="49">
        <f t="shared" si="4"/>
        <v>284</v>
      </c>
      <c r="I7" s="49">
        <f t="shared" si="5"/>
        <v>264</v>
      </c>
      <c r="J7" s="49">
        <f t="shared" si="6"/>
        <v>1380</v>
      </c>
      <c r="L7" s="50"/>
      <c r="O7" s="18">
        <v>320</v>
      </c>
      <c r="P7" s="48">
        <v>384</v>
      </c>
      <c r="Q7" s="49">
        <v>391</v>
      </c>
      <c r="R7" s="49">
        <v>277</v>
      </c>
      <c r="S7" s="49">
        <v>257</v>
      </c>
      <c r="T7" s="49">
        <v>1344</v>
      </c>
      <c r="V7" s="18">
        <v>312</v>
      </c>
      <c r="W7" s="48">
        <v>374</v>
      </c>
      <c r="X7" s="49">
        <v>381</v>
      </c>
      <c r="Y7" s="49">
        <v>270</v>
      </c>
      <c r="Z7" s="49">
        <v>250</v>
      </c>
      <c r="AB7" s="18">
        <v>306</v>
      </c>
      <c r="AC7" s="48">
        <v>367</v>
      </c>
      <c r="AD7" s="49">
        <v>374</v>
      </c>
      <c r="AE7" s="49">
        <v>265</v>
      </c>
      <c r="AG7" s="18">
        <v>300</v>
      </c>
      <c r="AH7" s="48">
        <v>360</v>
      </c>
      <c r="AI7" s="49">
        <v>367</v>
      </c>
      <c r="AJ7" s="49">
        <v>260</v>
      </c>
    </row>
    <row r="8" spans="1:36">
      <c r="A8" s="17" t="s">
        <v>159</v>
      </c>
      <c r="B8" s="7" t="s">
        <v>104</v>
      </c>
      <c r="C8" s="7" t="s">
        <v>126</v>
      </c>
      <c r="D8" s="7" t="s">
        <v>67</v>
      </c>
      <c r="E8" s="18">
        <f t="shared" si="1"/>
        <v>375</v>
      </c>
      <c r="F8" s="48">
        <f t="shared" si="2"/>
        <v>448</v>
      </c>
      <c r="G8" s="49">
        <f t="shared" si="3"/>
        <v>459</v>
      </c>
      <c r="H8" s="49">
        <f t="shared" si="4"/>
        <v>325</v>
      </c>
      <c r="I8" s="49">
        <f t="shared" si="5"/>
        <v>300</v>
      </c>
      <c r="J8" s="49">
        <f t="shared" si="6"/>
        <v>1574</v>
      </c>
      <c r="O8" s="18">
        <v>365</v>
      </c>
      <c r="P8" s="48">
        <v>436</v>
      </c>
      <c r="Q8" s="49">
        <v>447</v>
      </c>
      <c r="R8" s="49">
        <v>316</v>
      </c>
      <c r="S8" s="49">
        <v>292</v>
      </c>
      <c r="T8" s="49">
        <v>1533</v>
      </c>
      <c r="V8" s="18">
        <v>355</v>
      </c>
      <c r="W8" s="48">
        <v>425</v>
      </c>
      <c r="X8" s="49">
        <v>435</v>
      </c>
      <c r="Y8" s="49">
        <v>308</v>
      </c>
      <c r="Z8" s="49">
        <v>284</v>
      </c>
      <c r="AB8" s="18">
        <v>348</v>
      </c>
      <c r="AC8" s="48">
        <v>417</v>
      </c>
      <c r="AD8" s="49">
        <v>426</v>
      </c>
      <c r="AE8" s="49">
        <v>302</v>
      </c>
      <c r="AG8" s="18">
        <v>341</v>
      </c>
      <c r="AH8" s="48">
        <v>409</v>
      </c>
      <c r="AI8" s="49">
        <v>418</v>
      </c>
      <c r="AJ8" s="49">
        <v>296</v>
      </c>
    </row>
    <row r="9" spans="1:36">
      <c r="A9" s="17" t="s">
        <v>160</v>
      </c>
      <c r="B9" s="7" t="s">
        <v>104</v>
      </c>
      <c r="C9" s="7" t="s">
        <v>125</v>
      </c>
      <c r="D9" s="7" t="s">
        <v>71</v>
      </c>
      <c r="E9" s="18">
        <f t="shared" si="1"/>
        <v>375</v>
      </c>
      <c r="F9" s="48">
        <f t="shared" si="2"/>
        <v>448</v>
      </c>
      <c r="G9" s="49">
        <f t="shared" si="3"/>
        <v>459</v>
      </c>
      <c r="H9" s="49">
        <f t="shared" si="4"/>
        <v>325</v>
      </c>
      <c r="I9" s="49">
        <f t="shared" si="5"/>
        <v>300</v>
      </c>
      <c r="J9" s="49">
        <f t="shared" si="6"/>
        <v>1574</v>
      </c>
      <c r="O9" s="18">
        <v>365</v>
      </c>
      <c r="P9" s="48">
        <v>436</v>
      </c>
      <c r="Q9" s="49">
        <v>447</v>
      </c>
      <c r="R9" s="49">
        <v>316</v>
      </c>
      <c r="S9" s="49">
        <v>292</v>
      </c>
      <c r="T9" s="49">
        <v>1533</v>
      </c>
      <c r="V9" s="18">
        <v>355</v>
      </c>
      <c r="W9" s="48">
        <v>425</v>
      </c>
      <c r="X9" s="49">
        <v>435</v>
      </c>
      <c r="Y9" s="49">
        <v>308</v>
      </c>
      <c r="Z9" s="49">
        <v>284</v>
      </c>
      <c r="AB9" s="18">
        <v>348</v>
      </c>
      <c r="AC9" s="48">
        <v>417</v>
      </c>
      <c r="AD9" s="49">
        <v>426</v>
      </c>
      <c r="AE9" s="49">
        <v>302</v>
      </c>
      <c r="AG9" s="18">
        <v>341</v>
      </c>
      <c r="AH9" s="48">
        <v>409</v>
      </c>
      <c r="AI9" s="49">
        <v>418</v>
      </c>
      <c r="AJ9" s="49">
        <v>296</v>
      </c>
    </row>
    <row r="10" spans="1:36">
      <c r="A10" s="17" t="s">
        <v>117</v>
      </c>
      <c r="B10" s="7" t="s">
        <v>104</v>
      </c>
      <c r="C10" s="7" t="s">
        <v>124</v>
      </c>
      <c r="D10" s="7" t="s">
        <v>100</v>
      </c>
      <c r="E10" s="18">
        <f t="shared" si="1"/>
        <v>286</v>
      </c>
      <c r="F10" s="48">
        <f t="shared" si="2"/>
        <v>343</v>
      </c>
      <c r="G10" s="49">
        <f t="shared" si="3"/>
        <v>350</v>
      </c>
      <c r="H10" s="49">
        <f t="shared" si="4"/>
        <v>249</v>
      </c>
      <c r="I10" s="49">
        <f t="shared" si="5"/>
        <v>229</v>
      </c>
      <c r="J10" s="49">
        <f t="shared" si="6"/>
        <v>1200</v>
      </c>
      <c r="O10" s="18">
        <v>278</v>
      </c>
      <c r="P10" s="48">
        <v>334</v>
      </c>
      <c r="Q10" s="49">
        <v>341</v>
      </c>
      <c r="R10" s="49">
        <v>242</v>
      </c>
      <c r="S10" s="49">
        <v>223</v>
      </c>
      <c r="T10" s="49">
        <v>1168</v>
      </c>
      <c r="V10" s="18">
        <v>271</v>
      </c>
      <c r="W10" s="48">
        <v>325</v>
      </c>
      <c r="X10" s="49">
        <v>332</v>
      </c>
      <c r="Y10" s="49">
        <v>236</v>
      </c>
      <c r="Z10" s="49">
        <v>217</v>
      </c>
      <c r="AB10" s="18">
        <v>266</v>
      </c>
      <c r="AC10" s="48">
        <v>319</v>
      </c>
      <c r="AD10" s="49">
        <v>325</v>
      </c>
      <c r="AE10" s="49">
        <v>231</v>
      </c>
      <c r="AG10" s="18">
        <v>261</v>
      </c>
      <c r="AH10" s="48">
        <v>313</v>
      </c>
      <c r="AI10" s="49">
        <v>319</v>
      </c>
      <c r="AJ10" s="49">
        <v>226</v>
      </c>
    </row>
    <row r="11" spans="1:36">
      <c r="A11" s="17" t="s">
        <v>116</v>
      </c>
      <c r="B11" s="7" t="s">
        <v>104</v>
      </c>
      <c r="C11" s="7" t="s">
        <v>123</v>
      </c>
      <c r="D11" s="7" t="s">
        <v>101</v>
      </c>
      <c r="E11" s="18">
        <f t="shared" si="1"/>
        <v>329</v>
      </c>
      <c r="F11" s="48">
        <f t="shared" si="2"/>
        <v>394</v>
      </c>
      <c r="G11" s="49">
        <f t="shared" si="3"/>
        <v>402</v>
      </c>
      <c r="H11" s="49">
        <f t="shared" si="4"/>
        <v>284</v>
      </c>
      <c r="I11" s="49">
        <f t="shared" si="5"/>
        <v>264</v>
      </c>
      <c r="J11" s="49">
        <f t="shared" si="6"/>
        <v>1380</v>
      </c>
      <c r="O11" s="18">
        <v>320</v>
      </c>
      <c r="P11" s="48">
        <v>384</v>
      </c>
      <c r="Q11" s="49">
        <v>391</v>
      </c>
      <c r="R11" s="49">
        <v>277</v>
      </c>
      <c r="S11" s="49">
        <v>257</v>
      </c>
      <c r="T11" s="49">
        <v>1344</v>
      </c>
      <c r="V11" s="18">
        <v>312</v>
      </c>
      <c r="W11" s="48">
        <v>374</v>
      </c>
      <c r="X11" s="49">
        <v>381</v>
      </c>
      <c r="Y11" s="49">
        <v>270</v>
      </c>
      <c r="Z11" s="49">
        <v>250</v>
      </c>
      <c r="AB11" s="18">
        <v>306</v>
      </c>
      <c r="AC11" s="48">
        <v>367</v>
      </c>
      <c r="AD11" s="49">
        <v>374</v>
      </c>
      <c r="AE11" s="49">
        <v>265</v>
      </c>
      <c r="AG11" s="18">
        <v>300</v>
      </c>
      <c r="AH11" s="48">
        <v>360</v>
      </c>
      <c r="AI11" s="49">
        <v>367</v>
      </c>
      <c r="AJ11" s="49">
        <v>260</v>
      </c>
    </row>
    <row r="12" spans="1:36">
      <c r="A12" s="17" t="s">
        <v>72</v>
      </c>
      <c r="B12" t="s">
        <v>105</v>
      </c>
      <c r="C12" t="s">
        <v>122</v>
      </c>
      <c r="D12" t="s">
        <v>19</v>
      </c>
      <c r="E12" s="18">
        <f t="shared" si="1"/>
        <v>181</v>
      </c>
      <c r="F12" s="48">
        <f t="shared" si="2"/>
        <v>218</v>
      </c>
      <c r="G12" s="49">
        <f t="shared" si="3"/>
        <v>222</v>
      </c>
      <c r="H12" s="49">
        <f t="shared" si="4"/>
        <v>157</v>
      </c>
      <c r="I12" s="49">
        <f t="shared" si="5"/>
        <v>145</v>
      </c>
      <c r="J12" s="49">
        <f t="shared" si="6"/>
        <v>759</v>
      </c>
      <c r="O12" s="18">
        <v>176</v>
      </c>
      <c r="P12" s="48">
        <v>212</v>
      </c>
      <c r="Q12" s="49">
        <v>216</v>
      </c>
      <c r="R12" s="49">
        <v>153</v>
      </c>
      <c r="S12" s="49">
        <v>141</v>
      </c>
      <c r="T12" s="49">
        <v>739</v>
      </c>
      <c r="V12" s="18">
        <v>171</v>
      </c>
      <c r="W12" s="48">
        <v>206</v>
      </c>
      <c r="X12" s="49">
        <v>210</v>
      </c>
      <c r="Y12" s="49">
        <v>149</v>
      </c>
      <c r="Z12" s="49">
        <v>137</v>
      </c>
      <c r="AB12" s="18">
        <v>168</v>
      </c>
      <c r="AC12" s="48">
        <v>202</v>
      </c>
      <c r="AD12" s="49">
        <v>206</v>
      </c>
      <c r="AE12" s="49">
        <v>146</v>
      </c>
      <c r="AG12" s="18">
        <v>165</v>
      </c>
      <c r="AH12" s="48">
        <v>198</v>
      </c>
      <c r="AI12" s="49">
        <v>202</v>
      </c>
      <c r="AJ12" s="49">
        <v>143</v>
      </c>
    </row>
    <row r="13" spans="1:36">
      <c r="A13" s="17" t="s">
        <v>73</v>
      </c>
      <c r="B13" t="s">
        <v>105</v>
      </c>
      <c r="C13" s="4" t="s">
        <v>190</v>
      </c>
      <c r="D13" t="s">
        <v>31</v>
      </c>
      <c r="E13" s="18">
        <f t="shared" si="1"/>
        <v>423</v>
      </c>
      <c r="F13" s="48">
        <f t="shared" si="2"/>
        <v>506</v>
      </c>
      <c r="G13" s="49">
        <f t="shared" si="3"/>
        <v>518</v>
      </c>
      <c r="H13" s="49">
        <f t="shared" si="4"/>
        <v>367</v>
      </c>
      <c r="I13" s="49">
        <f t="shared" si="5"/>
        <v>339</v>
      </c>
      <c r="J13" s="49">
        <f t="shared" si="6"/>
        <v>1777</v>
      </c>
      <c r="O13" s="18">
        <v>412</v>
      </c>
      <c r="P13" s="48">
        <v>493</v>
      </c>
      <c r="Q13" s="49">
        <v>504</v>
      </c>
      <c r="R13" s="49">
        <v>357</v>
      </c>
      <c r="S13" s="49">
        <v>330</v>
      </c>
      <c r="T13" s="49">
        <v>1730</v>
      </c>
      <c r="V13" s="18">
        <v>401</v>
      </c>
      <c r="W13" s="48">
        <v>480</v>
      </c>
      <c r="X13" s="49">
        <v>491</v>
      </c>
      <c r="Y13" s="49">
        <v>348</v>
      </c>
      <c r="Z13" s="49">
        <v>321</v>
      </c>
      <c r="AB13" s="18">
        <v>393</v>
      </c>
      <c r="AC13" s="48">
        <v>471</v>
      </c>
      <c r="AD13" s="49">
        <v>481</v>
      </c>
      <c r="AE13" s="49">
        <v>341</v>
      </c>
      <c r="AG13" s="18">
        <v>385.00000000000006</v>
      </c>
      <c r="AH13" s="48">
        <v>462</v>
      </c>
      <c r="AI13" s="49">
        <v>472</v>
      </c>
      <c r="AJ13" s="49">
        <v>334</v>
      </c>
    </row>
    <row r="14" spans="1:36">
      <c r="A14" s="17" t="s">
        <v>74</v>
      </c>
      <c r="B14" t="s">
        <v>105</v>
      </c>
      <c r="C14" s="4" t="s">
        <v>283</v>
      </c>
      <c r="D14" t="s">
        <v>34</v>
      </c>
      <c r="E14" s="18">
        <f t="shared" si="1"/>
        <v>181</v>
      </c>
      <c r="F14" s="48">
        <f t="shared" si="2"/>
        <v>218</v>
      </c>
      <c r="G14" s="49">
        <f t="shared" si="3"/>
        <v>222</v>
      </c>
      <c r="H14" s="49">
        <f t="shared" si="4"/>
        <v>157</v>
      </c>
      <c r="I14" s="49">
        <f t="shared" si="5"/>
        <v>145</v>
      </c>
      <c r="J14" s="49">
        <f t="shared" si="6"/>
        <v>759</v>
      </c>
      <c r="O14" s="18">
        <v>176</v>
      </c>
      <c r="P14" s="48">
        <v>212</v>
      </c>
      <c r="Q14" s="49">
        <v>216</v>
      </c>
      <c r="R14" s="49">
        <v>153</v>
      </c>
      <c r="S14" s="49">
        <v>141</v>
      </c>
      <c r="T14" s="49">
        <v>739</v>
      </c>
      <c r="V14" s="18">
        <v>171</v>
      </c>
      <c r="W14" s="48">
        <v>206</v>
      </c>
      <c r="X14" s="49">
        <v>210</v>
      </c>
      <c r="Y14" s="49">
        <v>149</v>
      </c>
      <c r="Z14" s="49">
        <v>137</v>
      </c>
      <c r="AB14" s="18">
        <v>168</v>
      </c>
      <c r="AC14" s="48">
        <v>202</v>
      </c>
      <c r="AD14" s="49">
        <v>206</v>
      </c>
      <c r="AE14" s="49">
        <v>146</v>
      </c>
      <c r="AG14" s="18">
        <v>165</v>
      </c>
      <c r="AH14" s="48">
        <v>198</v>
      </c>
      <c r="AI14" s="49">
        <v>202</v>
      </c>
      <c r="AJ14" s="49">
        <v>143</v>
      </c>
    </row>
    <row r="15" spans="1:36">
      <c r="A15" s="17" t="s">
        <v>75</v>
      </c>
      <c r="B15" t="s">
        <v>105</v>
      </c>
      <c r="C15" s="4" t="s">
        <v>191</v>
      </c>
      <c r="D15" t="s">
        <v>39</v>
      </c>
      <c r="E15" s="18">
        <f t="shared" si="1"/>
        <v>181</v>
      </c>
      <c r="F15" s="48">
        <f t="shared" si="2"/>
        <v>218</v>
      </c>
      <c r="G15" s="49">
        <f t="shared" si="3"/>
        <v>222</v>
      </c>
      <c r="H15" s="49">
        <f t="shared" si="4"/>
        <v>157</v>
      </c>
      <c r="I15" s="49">
        <f t="shared" si="5"/>
        <v>145</v>
      </c>
      <c r="J15" s="49">
        <f t="shared" si="6"/>
        <v>759</v>
      </c>
      <c r="O15" s="18">
        <v>176</v>
      </c>
      <c r="P15" s="48">
        <v>212</v>
      </c>
      <c r="Q15" s="49">
        <v>216</v>
      </c>
      <c r="R15" s="49">
        <v>153</v>
      </c>
      <c r="S15" s="49">
        <v>141</v>
      </c>
      <c r="T15" s="49">
        <v>739</v>
      </c>
      <c r="V15" s="18">
        <v>171</v>
      </c>
      <c r="W15" s="48">
        <v>206</v>
      </c>
      <c r="X15" s="49">
        <v>210</v>
      </c>
      <c r="Y15" s="49">
        <v>149</v>
      </c>
      <c r="Z15" s="49">
        <v>137</v>
      </c>
      <c r="AB15" s="18">
        <v>168</v>
      </c>
      <c r="AC15" s="48">
        <v>202</v>
      </c>
      <c r="AD15" s="49">
        <v>206</v>
      </c>
      <c r="AE15" s="49">
        <v>146</v>
      </c>
      <c r="AG15" s="18">
        <v>165</v>
      </c>
      <c r="AH15" s="48">
        <v>198</v>
      </c>
      <c r="AI15" s="49">
        <v>202</v>
      </c>
      <c r="AJ15" s="49">
        <v>143</v>
      </c>
    </row>
    <row r="16" spans="1:36">
      <c r="A16" s="17" t="s">
        <v>76</v>
      </c>
      <c r="B16" t="s">
        <v>105</v>
      </c>
      <c r="C16" s="4" t="s">
        <v>175</v>
      </c>
      <c r="D16" t="s">
        <v>54</v>
      </c>
      <c r="E16" s="18">
        <f t="shared" si="1"/>
        <v>181</v>
      </c>
      <c r="F16" s="48">
        <f t="shared" si="2"/>
        <v>218</v>
      </c>
      <c r="G16" s="49">
        <f t="shared" si="3"/>
        <v>222</v>
      </c>
      <c r="H16" s="49">
        <f t="shared" si="4"/>
        <v>157</v>
      </c>
      <c r="I16" s="49">
        <f t="shared" si="5"/>
        <v>145</v>
      </c>
      <c r="J16" s="49">
        <f t="shared" si="6"/>
        <v>759</v>
      </c>
      <c r="O16" s="18">
        <v>176</v>
      </c>
      <c r="P16" s="48">
        <v>212</v>
      </c>
      <c r="Q16" s="49">
        <v>216</v>
      </c>
      <c r="R16" s="49">
        <v>153</v>
      </c>
      <c r="S16" s="49">
        <v>141</v>
      </c>
      <c r="T16" s="49">
        <v>739</v>
      </c>
      <c r="V16" s="18">
        <v>171</v>
      </c>
      <c r="W16" s="48">
        <v>206</v>
      </c>
      <c r="X16" s="49">
        <v>210</v>
      </c>
      <c r="Y16" s="49">
        <v>149</v>
      </c>
      <c r="Z16" s="49">
        <v>137</v>
      </c>
      <c r="AB16" s="18">
        <v>168</v>
      </c>
      <c r="AC16" s="48">
        <v>202</v>
      </c>
      <c r="AD16" s="49">
        <v>206</v>
      </c>
      <c r="AE16" s="49">
        <v>146</v>
      </c>
      <c r="AG16" s="18">
        <v>165</v>
      </c>
      <c r="AH16" s="48">
        <v>198</v>
      </c>
      <c r="AI16" s="49">
        <v>202</v>
      </c>
      <c r="AJ16" s="49">
        <v>143</v>
      </c>
    </row>
    <row r="17" spans="1:36">
      <c r="A17" s="17" t="s">
        <v>77</v>
      </c>
      <c r="B17" t="s">
        <v>105</v>
      </c>
      <c r="C17" s="4" t="s">
        <v>284</v>
      </c>
      <c r="D17" t="s">
        <v>55</v>
      </c>
      <c r="E17" s="18">
        <f t="shared" si="1"/>
        <v>181</v>
      </c>
      <c r="F17" s="48">
        <f t="shared" si="2"/>
        <v>218</v>
      </c>
      <c r="G17" s="49">
        <f t="shared" si="3"/>
        <v>222</v>
      </c>
      <c r="H17" s="49">
        <f t="shared" si="4"/>
        <v>157</v>
      </c>
      <c r="I17" s="49">
        <f t="shared" si="5"/>
        <v>145</v>
      </c>
      <c r="J17" s="49">
        <f t="shared" si="6"/>
        <v>759</v>
      </c>
      <c r="O17" s="18">
        <v>176</v>
      </c>
      <c r="P17" s="48">
        <v>212</v>
      </c>
      <c r="Q17" s="49">
        <v>216</v>
      </c>
      <c r="R17" s="49">
        <v>153</v>
      </c>
      <c r="S17" s="49">
        <v>141</v>
      </c>
      <c r="T17" s="49">
        <v>739</v>
      </c>
      <c r="V17" s="18">
        <v>171</v>
      </c>
      <c r="W17" s="48">
        <v>206</v>
      </c>
      <c r="X17" s="49">
        <v>210</v>
      </c>
      <c r="Y17" s="49">
        <v>149</v>
      </c>
      <c r="Z17" s="49">
        <v>137</v>
      </c>
      <c r="AB17" s="18">
        <v>168</v>
      </c>
      <c r="AC17" s="48">
        <v>202</v>
      </c>
      <c r="AD17" s="49">
        <v>206</v>
      </c>
      <c r="AE17" s="49">
        <v>146</v>
      </c>
      <c r="AG17" s="18">
        <v>165</v>
      </c>
      <c r="AH17" s="48">
        <v>198</v>
      </c>
      <c r="AI17" s="49">
        <v>202</v>
      </c>
      <c r="AJ17" s="49">
        <v>143</v>
      </c>
    </row>
    <row r="18" spans="1:36">
      <c r="A18" s="17" t="s">
        <v>78</v>
      </c>
      <c r="B18" t="s">
        <v>105</v>
      </c>
      <c r="C18" s="4" t="s">
        <v>128</v>
      </c>
      <c r="D18" t="s">
        <v>56</v>
      </c>
      <c r="E18" s="18">
        <f t="shared" si="1"/>
        <v>181</v>
      </c>
      <c r="F18" s="48">
        <f t="shared" si="2"/>
        <v>218</v>
      </c>
      <c r="G18" s="49">
        <f t="shared" si="3"/>
        <v>222</v>
      </c>
      <c r="H18" s="49">
        <f t="shared" si="4"/>
        <v>157</v>
      </c>
      <c r="I18" s="49">
        <f t="shared" si="5"/>
        <v>145</v>
      </c>
      <c r="J18" s="49">
        <f t="shared" si="6"/>
        <v>759</v>
      </c>
      <c r="O18" s="18">
        <v>176</v>
      </c>
      <c r="P18" s="48">
        <v>212</v>
      </c>
      <c r="Q18" s="49">
        <v>216</v>
      </c>
      <c r="R18" s="49">
        <v>153</v>
      </c>
      <c r="S18" s="49">
        <v>141</v>
      </c>
      <c r="T18" s="49">
        <v>739</v>
      </c>
      <c r="V18" s="18">
        <v>171</v>
      </c>
      <c r="W18" s="48">
        <v>206</v>
      </c>
      <c r="X18" s="49">
        <v>210</v>
      </c>
      <c r="Y18" s="49">
        <v>149</v>
      </c>
      <c r="Z18" s="49">
        <v>137</v>
      </c>
      <c r="AB18" s="18">
        <v>168</v>
      </c>
      <c r="AC18" s="48">
        <v>202</v>
      </c>
      <c r="AD18" s="49">
        <v>206</v>
      </c>
      <c r="AE18" s="49">
        <v>146</v>
      </c>
      <c r="AG18" s="18">
        <v>165</v>
      </c>
      <c r="AH18" s="48">
        <v>198</v>
      </c>
      <c r="AI18" s="49">
        <v>202</v>
      </c>
      <c r="AJ18" s="49">
        <v>143</v>
      </c>
    </row>
    <row r="19" spans="1:36">
      <c r="A19" s="17" t="s">
        <v>79</v>
      </c>
      <c r="B19" t="s">
        <v>105</v>
      </c>
      <c r="C19" s="4" t="s">
        <v>176</v>
      </c>
      <c r="D19" t="s">
        <v>57</v>
      </c>
      <c r="E19" s="18">
        <f t="shared" si="1"/>
        <v>181</v>
      </c>
      <c r="F19" s="48">
        <f t="shared" si="2"/>
        <v>218</v>
      </c>
      <c r="G19" s="49">
        <f t="shared" si="3"/>
        <v>222</v>
      </c>
      <c r="H19" s="49">
        <f t="shared" si="4"/>
        <v>157</v>
      </c>
      <c r="I19" s="49">
        <f t="shared" si="5"/>
        <v>145</v>
      </c>
      <c r="J19" s="49">
        <f t="shared" si="6"/>
        <v>759</v>
      </c>
      <c r="O19" s="18">
        <v>176</v>
      </c>
      <c r="P19" s="48">
        <v>212</v>
      </c>
      <c r="Q19" s="49">
        <v>216</v>
      </c>
      <c r="R19" s="49">
        <v>153</v>
      </c>
      <c r="S19" s="49">
        <v>141</v>
      </c>
      <c r="T19" s="49">
        <v>739</v>
      </c>
      <c r="V19" s="18">
        <v>171</v>
      </c>
      <c r="W19" s="48">
        <v>206</v>
      </c>
      <c r="X19" s="49">
        <v>210</v>
      </c>
      <c r="Y19" s="49">
        <v>149</v>
      </c>
      <c r="Z19" s="49">
        <v>137</v>
      </c>
      <c r="AB19" s="18">
        <v>168</v>
      </c>
      <c r="AC19" s="48">
        <v>202</v>
      </c>
      <c r="AD19" s="49">
        <v>206</v>
      </c>
      <c r="AE19" s="49">
        <v>146</v>
      </c>
      <c r="AG19" s="18">
        <v>165</v>
      </c>
      <c r="AH19" s="48">
        <v>198</v>
      </c>
      <c r="AI19" s="49">
        <v>202</v>
      </c>
      <c r="AJ19" s="49">
        <v>143</v>
      </c>
    </row>
    <row r="20" spans="1:36">
      <c r="A20" s="17" t="s">
        <v>114</v>
      </c>
      <c r="B20" t="s">
        <v>105</v>
      </c>
      <c r="C20" s="252" t="s">
        <v>268</v>
      </c>
      <c r="D20" t="s">
        <v>102</v>
      </c>
      <c r="E20" s="18">
        <f t="shared" si="1"/>
        <v>181</v>
      </c>
      <c r="F20" s="48">
        <f t="shared" si="2"/>
        <v>218</v>
      </c>
      <c r="G20" s="49">
        <f t="shared" si="3"/>
        <v>222</v>
      </c>
      <c r="H20" s="49">
        <f t="shared" si="4"/>
        <v>157</v>
      </c>
      <c r="I20" s="49">
        <f t="shared" si="5"/>
        <v>145</v>
      </c>
      <c r="J20" s="49">
        <f t="shared" si="6"/>
        <v>759</v>
      </c>
      <c r="O20" s="18">
        <v>176</v>
      </c>
      <c r="P20" s="48">
        <v>212</v>
      </c>
      <c r="Q20" s="49">
        <v>216</v>
      </c>
      <c r="R20" s="49">
        <v>153</v>
      </c>
      <c r="S20" s="49">
        <v>141</v>
      </c>
      <c r="T20" s="49">
        <v>739</v>
      </c>
      <c r="V20" s="18">
        <v>171</v>
      </c>
      <c r="W20" s="48">
        <v>206</v>
      </c>
      <c r="X20" s="49">
        <v>210</v>
      </c>
      <c r="Y20" s="49">
        <v>149</v>
      </c>
      <c r="Z20" s="49">
        <v>137</v>
      </c>
      <c r="AB20" s="18">
        <v>168</v>
      </c>
      <c r="AC20" s="48">
        <v>202</v>
      </c>
      <c r="AD20" s="49">
        <v>206</v>
      </c>
      <c r="AE20" s="49">
        <v>146</v>
      </c>
      <c r="AG20" s="18">
        <v>165</v>
      </c>
      <c r="AH20" s="48">
        <v>198</v>
      </c>
      <c r="AI20" s="49">
        <v>202</v>
      </c>
      <c r="AJ20" s="49">
        <v>143</v>
      </c>
    </row>
    <row r="21" spans="1:36">
      <c r="A21" s="17" t="s">
        <v>113</v>
      </c>
      <c r="B21" t="s">
        <v>105</v>
      </c>
      <c r="C21" s="4" t="s">
        <v>192</v>
      </c>
      <c r="D21" t="s">
        <v>103</v>
      </c>
      <c r="E21" s="18">
        <f t="shared" si="1"/>
        <v>423</v>
      </c>
      <c r="F21" s="48">
        <f t="shared" si="2"/>
        <v>506</v>
      </c>
      <c r="G21" s="49">
        <f t="shared" si="3"/>
        <v>518</v>
      </c>
      <c r="H21" s="49">
        <f t="shared" si="4"/>
        <v>367</v>
      </c>
      <c r="I21" s="49">
        <f t="shared" si="5"/>
        <v>339</v>
      </c>
      <c r="J21" s="49">
        <f t="shared" si="6"/>
        <v>1777</v>
      </c>
      <c r="O21" s="18">
        <v>412</v>
      </c>
      <c r="P21" s="48">
        <v>493</v>
      </c>
      <c r="Q21" s="49">
        <v>504</v>
      </c>
      <c r="R21" s="49">
        <v>357</v>
      </c>
      <c r="S21" s="49">
        <v>330</v>
      </c>
      <c r="T21" s="49">
        <v>1730</v>
      </c>
      <c r="V21" s="18">
        <v>401</v>
      </c>
      <c r="W21" s="48">
        <v>480</v>
      </c>
      <c r="X21" s="49">
        <v>491</v>
      </c>
      <c r="Y21" s="49">
        <v>348</v>
      </c>
      <c r="Z21" s="49">
        <v>321</v>
      </c>
      <c r="AB21" s="18">
        <v>393</v>
      </c>
      <c r="AC21" s="48">
        <v>471</v>
      </c>
      <c r="AD21" s="49">
        <v>481</v>
      </c>
      <c r="AE21" s="49">
        <v>341</v>
      </c>
      <c r="AG21" s="18">
        <v>385.00000000000006</v>
      </c>
      <c r="AH21" s="48">
        <v>462</v>
      </c>
      <c r="AI21" s="49">
        <v>472</v>
      </c>
      <c r="AJ21" s="49">
        <v>334</v>
      </c>
    </row>
    <row r="22" spans="1:36">
      <c r="A22" s="17" t="s">
        <v>161</v>
      </c>
      <c r="B22" s="7" t="s">
        <v>106</v>
      </c>
      <c r="C22" s="7" t="s">
        <v>129</v>
      </c>
      <c r="D22" s="7" t="s">
        <v>20</v>
      </c>
      <c r="E22" s="18">
        <f t="shared" si="1"/>
        <v>286</v>
      </c>
      <c r="F22" s="48">
        <f t="shared" si="2"/>
        <v>343</v>
      </c>
      <c r="G22" s="49">
        <f t="shared" si="3"/>
        <v>350</v>
      </c>
      <c r="H22" s="49">
        <f t="shared" si="4"/>
        <v>249</v>
      </c>
      <c r="I22" s="49">
        <f t="shared" si="5"/>
        <v>229</v>
      </c>
      <c r="J22" s="49">
        <f t="shared" si="6"/>
        <v>1200</v>
      </c>
      <c r="O22" s="18">
        <v>278</v>
      </c>
      <c r="P22" s="48">
        <v>334</v>
      </c>
      <c r="Q22" s="49">
        <v>341</v>
      </c>
      <c r="R22" s="49">
        <v>242</v>
      </c>
      <c r="S22" s="49">
        <v>223</v>
      </c>
      <c r="T22" s="49">
        <v>1168</v>
      </c>
      <c r="V22" s="18">
        <v>271</v>
      </c>
      <c r="W22" s="48">
        <v>325</v>
      </c>
      <c r="X22" s="49">
        <v>332</v>
      </c>
      <c r="Y22" s="49">
        <v>236</v>
      </c>
      <c r="Z22" s="49">
        <v>217</v>
      </c>
      <c r="AB22" s="18">
        <v>266</v>
      </c>
      <c r="AC22" s="48">
        <v>319</v>
      </c>
      <c r="AD22" s="49">
        <v>325</v>
      </c>
      <c r="AE22" s="49">
        <v>231</v>
      </c>
      <c r="AG22" s="18">
        <v>261</v>
      </c>
      <c r="AH22" s="48">
        <v>313</v>
      </c>
      <c r="AI22" s="49">
        <v>319</v>
      </c>
      <c r="AJ22" s="49">
        <v>226</v>
      </c>
    </row>
    <row r="23" spans="1:36">
      <c r="A23" s="17" t="s">
        <v>162</v>
      </c>
      <c r="B23" s="7" t="s">
        <v>106</v>
      </c>
      <c r="C23" s="7" t="s">
        <v>130</v>
      </c>
      <c r="D23" s="7" t="s">
        <v>35</v>
      </c>
      <c r="E23" s="18">
        <f t="shared" si="1"/>
        <v>286</v>
      </c>
      <c r="F23" s="48">
        <f t="shared" si="2"/>
        <v>343</v>
      </c>
      <c r="G23" s="49">
        <f t="shared" si="3"/>
        <v>350</v>
      </c>
      <c r="H23" s="49">
        <f t="shared" si="4"/>
        <v>249</v>
      </c>
      <c r="I23" s="49">
        <f t="shared" si="5"/>
        <v>229</v>
      </c>
      <c r="J23" s="49">
        <f t="shared" si="6"/>
        <v>1200</v>
      </c>
      <c r="O23" s="18">
        <v>278</v>
      </c>
      <c r="P23" s="48">
        <v>334</v>
      </c>
      <c r="Q23" s="49">
        <v>341</v>
      </c>
      <c r="R23" s="49">
        <v>242</v>
      </c>
      <c r="S23" s="49">
        <v>223</v>
      </c>
      <c r="T23" s="49">
        <v>1168</v>
      </c>
      <c r="V23" s="18">
        <v>271</v>
      </c>
      <c r="W23" s="48">
        <v>325</v>
      </c>
      <c r="X23" s="49">
        <v>332</v>
      </c>
      <c r="Y23" s="49">
        <v>236</v>
      </c>
      <c r="Z23" s="49">
        <v>217</v>
      </c>
      <c r="AB23" s="18">
        <v>266</v>
      </c>
      <c r="AC23" s="48">
        <v>319</v>
      </c>
      <c r="AD23" s="49">
        <v>325</v>
      </c>
      <c r="AE23" s="49">
        <v>231</v>
      </c>
      <c r="AG23" s="18">
        <v>261</v>
      </c>
      <c r="AH23" s="48">
        <v>313</v>
      </c>
      <c r="AI23" s="49">
        <v>319</v>
      </c>
      <c r="AJ23" s="49">
        <v>226</v>
      </c>
    </row>
    <row r="24" spans="1:36">
      <c r="A24" s="17" t="s">
        <v>163</v>
      </c>
      <c r="B24" s="7" t="s">
        <v>106</v>
      </c>
      <c r="C24" s="7" t="s">
        <v>131</v>
      </c>
      <c r="D24" s="7" t="s">
        <v>40</v>
      </c>
      <c r="E24" s="18">
        <f t="shared" si="1"/>
        <v>350</v>
      </c>
      <c r="F24" s="48">
        <f t="shared" si="2"/>
        <v>421</v>
      </c>
      <c r="G24" s="49">
        <f t="shared" si="3"/>
        <v>428</v>
      </c>
      <c r="H24" s="49">
        <f t="shared" si="4"/>
        <v>304</v>
      </c>
      <c r="I24" s="49">
        <f t="shared" si="5"/>
        <v>280</v>
      </c>
      <c r="J24" s="49">
        <f t="shared" si="6"/>
        <v>1471</v>
      </c>
      <c r="O24" s="18">
        <v>341</v>
      </c>
      <c r="P24" s="48">
        <v>410</v>
      </c>
      <c r="Q24" s="49">
        <v>417</v>
      </c>
      <c r="R24" s="49">
        <v>296</v>
      </c>
      <c r="S24" s="49">
        <v>273</v>
      </c>
      <c r="T24" s="49">
        <v>1432</v>
      </c>
      <c r="V24" s="18">
        <v>332</v>
      </c>
      <c r="W24" s="48">
        <v>399</v>
      </c>
      <c r="X24" s="49">
        <v>406</v>
      </c>
      <c r="Y24" s="49">
        <v>288</v>
      </c>
      <c r="Z24" s="49">
        <v>266</v>
      </c>
      <c r="AB24" s="18">
        <v>325</v>
      </c>
      <c r="AC24" s="48">
        <v>391</v>
      </c>
      <c r="AD24" s="49">
        <v>398</v>
      </c>
      <c r="AE24" s="49">
        <v>282</v>
      </c>
      <c r="AG24" s="18">
        <v>319</v>
      </c>
      <c r="AH24" s="48">
        <v>383</v>
      </c>
      <c r="AI24" s="49">
        <v>390</v>
      </c>
      <c r="AJ24" s="49">
        <v>276</v>
      </c>
    </row>
    <row r="25" spans="1:36">
      <c r="A25" s="17" t="s">
        <v>173</v>
      </c>
      <c r="B25" s="7" t="s">
        <v>106</v>
      </c>
      <c r="C25" s="7" t="s">
        <v>132</v>
      </c>
      <c r="D25" s="7" t="s">
        <v>120</v>
      </c>
      <c r="E25" s="18">
        <f t="shared" si="1"/>
        <v>350</v>
      </c>
      <c r="F25" s="48">
        <f t="shared" si="2"/>
        <v>421</v>
      </c>
      <c r="G25" s="49">
        <f t="shared" si="3"/>
        <v>428</v>
      </c>
      <c r="H25" s="49">
        <f t="shared" si="4"/>
        <v>304</v>
      </c>
      <c r="I25" s="49">
        <f t="shared" si="5"/>
        <v>280</v>
      </c>
      <c r="J25" s="49">
        <f t="shared" si="6"/>
        <v>1471</v>
      </c>
      <c r="O25" s="18">
        <v>341</v>
      </c>
      <c r="P25" s="48">
        <v>410</v>
      </c>
      <c r="Q25" s="49">
        <v>417</v>
      </c>
      <c r="R25" s="49">
        <v>296</v>
      </c>
      <c r="S25" s="49">
        <v>273</v>
      </c>
      <c r="T25" s="49">
        <v>1432</v>
      </c>
      <c r="V25" s="18">
        <v>332</v>
      </c>
      <c r="W25" s="48">
        <v>399</v>
      </c>
      <c r="X25" s="49">
        <v>406</v>
      </c>
      <c r="Y25" s="49">
        <v>288</v>
      </c>
      <c r="Z25" s="49">
        <v>266</v>
      </c>
      <c r="AB25" s="18">
        <v>325</v>
      </c>
      <c r="AC25" s="48">
        <v>391</v>
      </c>
      <c r="AD25" s="49">
        <v>398</v>
      </c>
      <c r="AE25" s="49">
        <v>282</v>
      </c>
      <c r="AG25" s="18">
        <v>319</v>
      </c>
      <c r="AH25" s="48">
        <v>383</v>
      </c>
      <c r="AI25" s="49">
        <v>390</v>
      </c>
      <c r="AJ25" s="49">
        <v>276</v>
      </c>
    </row>
    <row r="26" spans="1:36">
      <c r="A26" s="17" t="s">
        <v>164</v>
      </c>
      <c r="B26" s="4" t="s">
        <v>107</v>
      </c>
      <c r="C26" s="4" t="s">
        <v>133</v>
      </c>
      <c r="D26" s="4" t="s">
        <v>0</v>
      </c>
      <c r="E26" s="18">
        <f t="shared" si="1"/>
        <v>0</v>
      </c>
      <c r="F26" s="48">
        <f t="shared" si="2"/>
        <v>0</v>
      </c>
      <c r="G26" s="49">
        <f t="shared" si="3"/>
        <v>0</v>
      </c>
      <c r="H26" s="49">
        <f t="shared" si="4"/>
        <v>0</v>
      </c>
      <c r="I26" s="49">
        <f t="shared" si="5"/>
        <v>0</v>
      </c>
      <c r="J26" s="49">
        <f t="shared" si="6"/>
        <v>0</v>
      </c>
      <c r="O26" s="18">
        <v>0</v>
      </c>
      <c r="P26" s="48">
        <v>0</v>
      </c>
      <c r="Q26" s="49">
        <v>0</v>
      </c>
      <c r="R26" s="49">
        <v>0</v>
      </c>
      <c r="S26" s="49">
        <v>0</v>
      </c>
      <c r="T26" s="49">
        <v>0</v>
      </c>
      <c r="V26" s="18">
        <v>0</v>
      </c>
      <c r="W26" s="48">
        <v>0</v>
      </c>
      <c r="X26" s="49">
        <v>0</v>
      </c>
      <c r="Y26" s="49">
        <v>0</v>
      </c>
      <c r="Z26" s="49">
        <v>0</v>
      </c>
      <c r="AB26" s="18">
        <v>0</v>
      </c>
      <c r="AC26" s="48">
        <v>0</v>
      </c>
      <c r="AD26" s="49">
        <v>0</v>
      </c>
      <c r="AE26" s="49">
        <v>0</v>
      </c>
      <c r="AG26" s="18">
        <v>0</v>
      </c>
      <c r="AH26" s="48">
        <v>0</v>
      </c>
      <c r="AI26" s="49">
        <v>0</v>
      </c>
      <c r="AJ26" s="49">
        <v>0</v>
      </c>
    </row>
    <row r="27" spans="1:36">
      <c r="A27" s="17" t="s">
        <v>80</v>
      </c>
      <c r="B27" s="4" t="s">
        <v>107</v>
      </c>
      <c r="C27" s="4" t="s">
        <v>195</v>
      </c>
      <c r="D27" s="4" t="s">
        <v>48</v>
      </c>
      <c r="E27" s="18">
        <f t="shared" si="1"/>
        <v>483</v>
      </c>
      <c r="F27" s="48">
        <f t="shared" si="2"/>
        <v>580</v>
      </c>
      <c r="G27" s="49">
        <f t="shared" si="3"/>
        <v>592</v>
      </c>
      <c r="H27" s="49">
        <f t="shared" si="4"/>
        <v>420</v>
      </c>
      <c r="I27" s="49">
        <f t="shared" si="5"/>
        <v>386</v>
      </c>
      <c r="J27" s="49">
        <f t="shared" si="6"/>
        <v>2027</v>
      </c>
      <c r="O27" s="18">
        <v>470</v>
      </c>
      <c r="P27" s="48">
        <v>565</v>
      </c>
      <c r="Q27" s="49">
        <v>576</v>
      </c>
      <c r="R27" s="49">
        <v>409</v>
      </c>
      <c r="S27" s="49">
        <v>376</v>
      </c>
      <c r="T27" s="49">
        <v>1974</v>
      </c>
      <c r="V27" s="18">
        <v>458</v>
      </c>
      <c r="W27" s="48">
        <v>550</v>
      </c>
      <c r="X27" s="49">
        <v>561</v>
      </c>
      <c r="Y27" s="49">
        <v>398</v>
      </c>
      <c r="Z27" s="49">
        <v>366</v>
      </c>
      <c r="AB27" s="18">
        <v>449</v>
      </c>
      <c r="AC27" s="48">
        <v>539</v>
      </c>
      <c r="AD27" s="49">
        <v>550</v>
      </c>
      <c r="AE27" s="49">
        <v>390</v>
      </c>
      <c r="AG27" s="18">
        <v>440.00000000000006</v>
      </c>
      <c r="AH27" s="48">
        <v>528</v>
      </c>
      <c r="AI27" s="49">
        <v>539</v>
      </c>
      <c r="AJ27" s="49">
        <v>382</v>
      </c>
    </row>
    <row r="28" spans="1:36">
      <c r="A28" s="17" t="s">
        <v>81</v>
      </c>
      <c r="B28" s="4" t="s">
        <v>107</v>
      </c>
      <c r="C28" s="4" t="s">
        <v>194</v>
      </c>
      <c r="D28" s="4" t="s">
        <v>36</v>
      </c>
      <c r="E28" s="18">
        <f t="shared" si="1"/>
        <v>100</v>
      </c>
      <c r="F28" s="48">
        <f t="shared" si="2"/>
        <v>118</v>
      </c>
      <c r="G28" s="49">
        <f t="shared" si="3"/>
        <v>120</v>
      </c>
      <c r="H28" s="49">
        <f t="shared" si="4"/>
        <v>86</v>
      </c>
      <c r="I28" s="49">
        <f t="shared" si="5"/>
        <v>79</v>
      </c>
      <c r="J28" s="49">
        <f t="shared" si="6"/>
        <v>418</v>
      </c>
      <c r="O28" s="18">
        <v>97</v>
      </c>
      <c r="P28" s="48">
        <v>115</v>
      </c>
      <c r="Q28" s="49">
        <v>117</v>
      </c>
      <c r="R28" s="49">
        <v>84</v>
      </c>
      <c r="S28" s="49">
        <v>77</v>
      </c>
      <c r="T28" s="49">
        <v>407</v>
      </c>
      <c r="V28" s="18">
        <v>94</v>
      </c>
      <c r="W28" s="48">
        <v>112</v>
      </c>
      <c r="X28" s="49">
        <v>114</v>
      </c>
      <c r="Y28" s="49">
        <v>82</v>
      </c>
      <c r="Z28" s="49">
        <v>75</v>
      </c>
      <c r="AB28" s="18">
        <v>92</v>
      </c>
      <c r="AC28" s="48">
        <v>110</v>
      </c>
      <c r="AD28" s="49">
        <v>112</v>
      </c>
      <c r="AE28" s="49">
        <v>80</v>
      </c>
      <c r="AG28" s="18">
        <v>90</v>
      </c>
      <c r="AH28" s="48">
        <v>108</v>
      </c>
      <c r="AI28" s="49">
        <v>110</v>
      </c>
      <c r="AJ28" s="49">
        <v>78</v>
      </c>
    </row>
    <row r="29" spans="1:36">
      <c r="A29" s="17" t="s">
        <v>82</v>
      </c>
      <c r="B29" s="4" t="s">
        <v>107</v>
      </c>
      <c r="C29" s="4" t="s">
        <v>196</v>
      </c>
      <c r="D29" s="4" t="s">
        <v>46</v>
      </c>
      <c r="E29" s="18">
        <f t="shared" si="1"/>
        <v>274</v>
      </c>
      <c r="F29" s="48">
        <f t="shared" si="2"/>
        <v>329</v>
      </c>
      <c r="G29" s="49">
        <f t="shared" si="3"/>
        <v>336</v>
      </c>
      <c r="H29" s="49">
        <f t="shared" si="4"/>
        <v>237</v>
      </c>
      <c r="I29" s="49">
        <f t="shared" si="5"/>
        <v>220</v>
      </c>
      <c r="J29" s="49">
        <f t="shared" si="6"/>
        <v>1151</v>
      </c>
      <c r="O29" s="18">
        <v>267</v>
      </c>
      <c r="P29" s="48">
        <v>320</v>
      </c>
      <c r="Q29" s="49">
        <v>327</v>
      </c>
      <c r="R29" s="49">
        <v>231</v>
      </c>
      <c r="S29" s="49">
        <v>214</v>
      </c>
      <c r="T29" s="49">
        <v>1121</v>
      </c>
      <c r="V29" s="18">
        <v>260</v>
      </c>
      <c r="W29" s="48">
        <v>312</v>
      </c>
      <c r="X29" s="49">
        <v>318</v>
      </c>
      <c r="Y29" s="49">
        <v>225</v>
      </c>
      <c r="Z29" s="49">
        <v>208</v>
      </c>
      <c r="AB29" s="18">
        <v>255</v>
      </c>
      <c r="AC29" s="48">
        <v>306</v>
      </c>
      <c r="AD29" s="49">
        <v>312</v>
      </c>
      <c r="AE29" s="49">
        <v>221</v>
      </c>
      <c r="AG29" s="18">
        <v>250</v>
      </c>
      <c r="AH29" s="48">
        <v>300</v>
      </c>
      <c r="AI29" s="49">
        <v>306</v>
      </c>
      <c r="AJ29" s="49">
        <v>217</v>
      </c>
    </row>
    <row r="30" spans="1:36">
      <c r="A30" s="17" t="s">
        <v>165</v>
      </c>
      <c r="B30" s="7" t="s">
        <v>108</v>
      </c>
      <c r="C30" s="7" t="s">
        <v>137</v>
      </c>
      <c r="D30" s="7" t="s">
        <v>0</v>
      </c>
      <c r="E30" s="18">
        <f t="shared" si="1"/>
        <v>0</v>
      </c>
      <c r="F30" s="48">
        <f t="shared" si="2"/>
        <v>0</v>
      </c>
      <c r="G30" s="49">
        <f t="shared" si="3"/>
        <v>0</v>
      </c>
      <c r="H30" s="49">
        <f t="shared" si="4"/>
        <v>0</v>
      </c>
      <c r="I30" s="49">
        <f t="shared" si="5"/>
        <v>0</v>
      </c>
      <c r="J30" s="49">
        <f t="shared" si="6"/>
        <v>0</v>
      </c>
      <c r="O30" s="18">
        <v>0</v>
      </c>
      <c r="P30" s="48">
        <v>0</v>
      </c>
      <c r="Q30" s="49">
        <v>0</v>
      </c>
      <c r="R30" s="49">
        <v>0</v>
      </c>
      <c r="S30" s="49">
        <v>0</v>
      </c>
      <c r="T30" s="49">
        <v>0</v>
      </c>
      <c r="V30" s="18">
        <v>0</v>
      </c>
      <c r="W30" s="48">
        <v>0</v>
      </c>
      <c r="X30" s="49">
        <v>0</v>
      </c>
      <c r="Y30" s="49">
        <v>0</v>
      </c>
      <c r="Z30" s="49">
        <v>0</v>
      </c>
      <c r="AB30" s="18">
        <v>0</v>
      </c>
      <c r="AC30" s="48">
        <v>0</v>
      </c>
      <c r="AD30" s="49">
        <v>0</v>
      </c>
      <c r="AE30" s="49">
        <v>0</v>
      </c>
      <c r="AG30" s="18">
        <v>0</v>
      </c>
      <c r="AH30" s="48">
        <v>0</v>
      </c>
      <c r="AI30" s="49">
        <v>0</v>
      </c>
      <c r="AJ30" s="49">
        <v>0</v>
      </c>
    </row>
    <row r="31" spans="1:36">
      <c r="A31" s="17" t="s">
        <v>166</v>
      </c>
      <c r="B31" s="7" t="s">
        <v>108</v>
      </c>
      <c r="C31" s="7" t="s">
        <v>290</v>
      </c>
      <c r="D31" s="7" t="s">
        <v>21</v>
      </c>
      <c r="E31" s="18">
        <f t="shared" si="1"/>
        <v>100</v>
      </c>
      <c r="F31" s="48">
        <f t="shared" si="2"/>
        <v>118</v>
      </c>
      <c r="G31" s="49">
        <f t="shared" si="3"/>
        <v>120</v>
      </c>
      <c r="H31" s="49">
        <f t="shared" si="4"/>
        <v>86</v>
      </c>
      <c r="I31" s="49">
        <f t="shared" si="5"/>
        <v>79</v>
      </c>
      <c r="J31" s="49">
        <f t="shared" si="6"/>
        <v>418</v>
      </c>
      <c r="O31" s="18">
        <v>97</v>
      </c>
      <c r="P31" s="48">
        <v>115</v>
      </c>
      <c r="Q31" s="49">
        <v>117</v>
      </c>
      <c r="R31" s="49">
        <v>84</v>
      </c>
      <c r="S31" s="49">
        <v>77</v>
      </c>
      <c r="T31" s="49">
        <v>407</v>
      </c>
      <c r="V31" s="18">
        <v>94</v>
      </c>
      <c r="W31" s="48">
        <v>112</v>
      </c>
      <c r="X31" s="49">
        <v>114</v>
      </c>
      <c r="Y31" s="49">
        <v>82</v>
      </c>
      <c r="Z31" s="49">
        <v>75</v>
      </c>
      <c r="AB31" s="18">
        <v>92</v>
      </c>
      <c r="AC31" s="48">
        <v>110</v>
      </c>
      <c r="AD31" s="49">
        <v>112</v>
      </c>
      <c r="AE31" s="49">
        <v>80</v>
      </c>
      <c r="AG31" s="18">
        <v>90</v>
      </c>
      <c r="AH31" s="48">
        <v>108</v>
      </c>
      <c r="AI31" s="49">
        <v>110</v>
      </c>
      <c r="AJ31" s="49">
        <v>78</v>
      </c>
    </row>
    <row r="32" spans="1:36">
      <c r="A32" s="17" t="s">
        <v>167</v>
      </c>
      <c r="B32" s="7" t="s">
        <v>108</v>
      </c>
      <c r="C32" s="7" t="s">
        <v>291</v>
      </c>
      <c r="D32" s="7" t="s">
        <v>25</v>
      </c>
      <c r="E32" s="18">
        <f t="shared" si="1"/>
        <v>266</v>
      </c>
      <c r="F32" s="48">
        <f t="shared" si="2"/>
        <v>318</v>
      </c>
      <c r="G32" s="49">
        <f t="shared" si="3"/>
        <v>325</v>
      </c>
      <c r="H32" s="49">
        <f t="shared" si="4"/>
        <v>230</v>
      </c>
      <c r="I32" s="49">
        <f t="shared" si="5"/>
        <v>213</v>
      </c>
      <c r="J32" s="49">
        <f t="shared" si="6"/>
        <v>1117</v>
      </c>
      <c r="O32" s="18">
        <v>259</v>
      </c>
      <c r="P32" s="48">
        <v>310</v>
      </c>
      <c r="Q32" s="49">
        <v>316</v>
      </c>
      <c r="R32" s="49">
        <v>224</v>
      </c>
      <c r="S32" s="49">
        <v>207</v>
      </c>
      <c r="T32" s="49">
        <v>1088</v>
      </c>
      <c r="V32" s="18">
        <v>252</v>
      </c>
      <c r="W32" s="48">
        <v>302</v>
      </c>
      <c r="X32" s="49">
        <v>308</v>
      </c>
      <c r="Y32" s="49">
        <v>218</v>
      </c>
      <c r="Z32" s="49">
        <v>202</v>
      </c>
      <c r="AB32" s="18">
        <v>247</v>
      </c>
      <c r="AC32" s="48">
        <v>296</v>
      </c>
      <c r="AD32" s="49">
        <v>302</v>
      </c>
      <c r="AE32" s="49">
        <v>214</v>
      </c>
      <c r="AG32" s="18">
        <v>242.00000000000003</v>
      </c>
      <c r="AH32" s="48">
        <v>290</v>
      </c>
      <c r="AI32" s="49">
        <v>296</v>
      </c>
      <c r="AJ32" s="49">
        <v>210</v>
      </c>
    </row>
    <row r="33" spans="1:36">
      <c r="A33" s="17" t="s">
        <v>168</v>
      </c>
      <c r="B33" s="7" t="s">
        <v>108</v>
      </c>
      <c r="C33" s="7" t="s">
        <v>292</v>
      </c>
      <c r="D33" s="7" t="s">
        <v>37</v>
      </c>
      <c r="E33" s="18">
        <f t="shared" si="1"/>
        <v>100</v>
      </c>
      <c r="F33" s="48">
        <f t="shared" si="2"/>
        <v>118</v>
      </c>
      <c r="G33" s="49">
        <f t="shared" si="3"/>
        <v>120</v>
      </c>
      <c r="H33" s="49">
        <f t="shared" si="4"/>
        <v>86</v>
      </c>
      <c r="I33" s="49">
        <f t="shared" si="5"/>
        <v>79</v>
      </c>
      <c r="J33" s="49">
        <f t="shared" si="6"/>
        <v>418</v>
      </c>
      <c r="O33" s="18">
        <v>97</v>
      </c>
      <c r="P33" s="48">
        <v>115</v>
      </c>
      <c r="Q33" s="49">
        <v>117</v>
      </c>
      <c r="R33" s="49">
        <v>84</v>
      </c>
      <c r="S33" s="49">
        <v>77</v>
      </c>
      <c r="T33" s="49">
        <v>407</v>
      </c>
      <c r="V33" s="18">
        <v>94</v>
      </c>
      <c r="W33" s="48">
        <v>112</v>
      </c>
      <c r="X33" s="49">
        <v>114</v>
      </c>
      <c r="Y33" s="49">
        <v>82</v>
      </c>
      <c r="Z33" s="49">
        <v>75</v>
      </c>
      <c r="AB33" s="18">
        <v>92</v>
      </c>
      <c r="AC33" s="48">
        <v>110</v>
      </c>
      <c r="AD33" s="49">
        <v>112</v>
      </c>
      <c r="AE33" s="49">
        <v>80</v>
      </c>
      <c r="AG33" s="18">
        <v>90</v>
      </c>
      <c r="AH33" s="48">
        <v>108</v>
      </c>
      <c r="AI33" s="49">
        <v>110</v>
      </c>
      <c r="AJ33" s="49">
        <v>78</v>
      </c>
    </row>
    <row r="34" spans="1:36">
      <c r="A34" s="17" t="s">
        <v>169</v>
      </c>
      <c r="B34" s="7" t="s">
        <v>108</v>
      </c>
      <c r="C34" s="7" t="s">
        <v>293</v>
      </c>
      <c r="D34" s="7" t="s">
        <v>41</v>
      </c>
      <c r="E34" s="18">
        <f t="shared" si="1"/>
        <v>266</v>
      </c>
      <c r="F34" s="48">
        <f t="shared" si="2"/>
        <v>318</v>
      </c>
      <c r="G34" s="49">
        <f t="shared" si="3"/>
        <v>325</v>
      </c>
      <c r="H34" s="49">
        <f t="shared" si="4"/>
        <v>230</v>
      </c>
      <c r="I34" s="49">
        <f t="shared" si="5"/>
        <v>213</v>
      </c>
      <c r="J34" s="49">
        <f t="shared" si="6"/>
        <v>1117</v>
      </c>
      <c r="O34" s="18">
        <v>259</v>
      </c>
      <c r="P34" s="48">
        <v>310</v>
      </c>
      <c r="Q34" s="49">
        <v>316</v>
      </c>
      <c r="R34" s="49">
        <v>224</v>
      </c>
      <c r="S34" s="49">
        <v>207</v>
      </c>
      <c r="T34" s="49">
        <v>1088</v>
      </c>
      <c r="V34" s="18">
        <v>252</v>
      </c>
      <c r="W34" s="48">
        <v>302</v>
      </c>
      <c r="X34" s="49">
        <v>308</v>
      </c>
      <c r="Y34" s="49">
        <v>218</v>
      </c>
      <c r="Z34" s="49">
        <v>202</v>
      </c>
      <c r="AB34" s="18">
        <v>247</v>
      </c>
      <c r="AC34" s="48">
        <v>296</v>
      </c>
      <c r="AD34" s="49">
        <v>302</v>
      </c>
      <c r="AE34" s="49">
        <v>214</v>
      </c>
      <c r="AG34" s="18">
        <v>242.00000000000003</v>
      </c>
      <c r="AH34" s="48">
        <v>290</v>
      </c>
      <c r="AI34" s="49">
        <v>296</v>
      </c>
      <c r="AJ34" s="49">
        <v>210</v>
      </c>
    </row>
    <row r="35" spans="1:36">
      <c r="A35" s="17" t="s">
        <v>170</v>
      </c>
      <c r="B35" s="4" t="s">
        <v>109</v>
      </c>
      <c r="C35" s="4" t="s">
        <v>198</v>
      </c>
      <c r="D35" s="4" t="s">
        <v>0</v>
      </c>
      <c r="E35" s="18">
        <f t="shared" si="1"/>
        <v>0</v>
      </c>
      <c r="F35" s="48">
        <f t="shared" si="2"/>
        <v>0</v>
      </c>
      <c r="G35" s="49">
        <f t="shared" si="3"/>
        <v>0</v>
      </c>
      <c r="H35" s="49">
        <f t="shared" si="4"/>
        <v>0</v>
      </c>
      <c r="I35" s="49">
        <f t="shared" si="5"/>
        <v>0</v>
      </c>
      <c r="J35" s="49">
        <f t="shared" si="6"/>
        <v>0</v>
      </c>
      <c r="O35" s="18">
        <v>0</v>
      </c>
      <c r="P35" s="48">
        <v>0</v>
      </c>
      <c r="Q35" s="49">
        <v>0</v>
      </c>
      <c r="R35" s="49">
        <v>0</v>
      </c>
      <c r="S35" s="49">
        <v>0</v>
      </c>
      <c r="T35" s="49">
        <v>0</v>
      </c>
      <c r="V35" s="18">
        <v>0</v>
      </c>
      <c r="W35" s="48">
        <v>0</v>
      </c>
      <c r="X35" s="49">
        <v>0</v>
      </c>
      <c r="Y35" s="49">
        <v>0</v>
      </c>
      <c r="Z35" s="49">
        <v>0</v>
      </c>
      <c r="AB35" s="18">
        <v>0</v>
      </c>
      <c r="AC35" s="48">
        <v>0</v>
      </c>
      <c r="AD35" s="49">
        <v>0</v>
      </c>
      <c r="AE35" s="49">
        <v>0</v>
      </c>
      <c r="AG35" s="18">
        <v>0</v>
      </c>
      <c r="AH35" s="48">
        <v>0</v>
      </c>
      <c r="AI35" s="49">
        <v>0</v>
      </c>
      <c r="AJ35" s="49">
        <v>0</v>
      </c>
    </row>
    <row r="36" spans="1:36">
      <c r="A36" s="17" t="s">
        <v>83</v>
      </c>
      <c r="B36" s="4" t="s">
        <v>109</v>
      </c>
      <c r="C36" s="4" t="s">
        <v>138</v>
      </c>
      <c r="D36" s="4" t="s">
        <v>22</v>
      </c>
      <c r="E36" s="18">
        <f t="shared" si="1"/>
        <v>146</v>
      </c>
      <c r="F36" s="48">
        <f t="shared" si="2"/>
        <v>173</v>
      </c>
      <c r="G36" s="49">
        <f t="shared" si="3"/>
        <v>178</v>
      </c>
      <c r="H36" s="49">
        <f t="shared" si="4"/>
        <v>125</v>
      </c>
      <c r="I36" s="49">
        <f t="shared" si="5"/>
        <v>116</v>
      </c>
      <c r="J36" s="49">
        <f t="shared" si="6"/>
        <v>612</v>
      </c>
      <c r="O36" s="18">
        <v>142</v>
      </c>
      <c r="P36" s="48">
        <v>168</v>
      </c>
      <c r="Q36" s="49">
        <v>173</v>
      </c>
      <c r="R36" s="49">
        <v>122</v>
      </c>
      <c r="S36" s="49">
        <v>113</v>
      </c>
      <c r="T36" s="49">
        <v>596</v>
      </c>
      <c r="V36" s="18">
        <v>138</v>
      </c>
      <c r="W36" s="48">
        <v>164</v>
      </c>
      <c r="X36" s="49">
        <v>168</v>
      </c>
      <c r="Y36" s="49">
        <v>119</v>
      </c>
      <c r="Z36" s="49">
        <v>110</v>
      </c>
      <c r="AB36" s="18">
        <v>135</v>
      </c>
      <c r="AC36" s="48">
        <v>161</v>
      </c>
      <c r="AD36" s="49">
        <v>165</v>
      </c>
      <c r="AE36" s="49">
        <v>117</v>
      </c>
      <c r="AG36" s="18">
        <v>132</v>
      </c>
      <c r="AH36" s="48">
        <v>158</v>
      </c>
      <c r="AI36" s="49">
        <v>162</v>
      </c>
      <c r="AJ36" s="49">
        <v>115</v>
      </c>
    </row>
    <row r="37" spans="1:36">
      <c r="A37" s="4" t="s">
        <v>84</v>
      </c>
      <c r="B37" s="4" t="s">
        <v>109</v>
      </c>
      <c r="C37" s="4" t="s">
        <v>139</v>
      </c>
      <c r="D37" s="4" t="s">
        <v>38</v>
      </c>
      <c r="E37" s="18">
        <f t="shared" si="1"/>
        <v>146</v>
      </c>
      <c r="F37" s="48">
        <f t="shared" si="2"/>
        <v>173</v>
      </c>
      <c r="G37" s="50">
        <f t="shared" si="3"/>
        <v>178</v>
      </c>
      <c r="H37" s="50">
        <f t="shared" si="4"/>
        <v>125</v>
      </c>
      <c r="I37" s="49">
        <f t="shared" si="5"/>
        <v>116</v>
      </c>
      <c r="J37" s="49">
        <f t="shared" si="6"/>
        <v>612</v>
      </c>
      <c r="O37" s="18">
        <v>142</v>
      </c>
      <c r="P37" s="48">
        <v>168</v>
      </c>
      <c r="Q37" s="50">
        <v>173</v>
      </c>
      <c r="R37" s="50">
        <v>122</v>
      </c>
      <c r="S37" s="49">
        <v>113</v>
      </c>
      <c r="T37" s="49">
        <v>596</v>
      </c>
      <c r="V37" s="18">
        <v>138</v>
      </c>
      <c r="W37" s="48">
        <v>164</v>
      </c>
      <c r="X37" s="50">
        <v>168</v>
      </c>
      <c r="Y37" s="50">
        <v>119</v>
      </c>
      <c r="Z37" s="49">
        <v>110</v>
      </c>
      <c r="AB37" s="18">
        <v>135</v>
      </c>
      <c r="AC37" s="48">
        <v>161</v>
      </c>
      <c r="AD37" s="50">
        <v>165</v>
      </c>
      <c r="AE37" s="50">
        <v>117</v>
      </c>
      <c r="AG37" s="18">
        <v>132</v>
      </c>
      <c r="AH37" s="48">
        <v>158</v>
      </c>
      <c r="AI37" s="50">
        <v>162</v>
      </c>
      <c r="AJ37" s="50">
        <v>115</v>
      </c>
    </row>
    <row r="38" spans="1:36">
      <c r="A38" s="4" t="s">
        <v>85</v>
      </c>
      <c r="B38" s="4" t="s">
        <v>109</v>
      </c>
      <c r="C38" s="4" t="s">
        <v>197</v>
      </c>
      <c r="D38" s="4" t="s">
        <v>64</v>
      </c>
      <c r="E38" s="18">
        <f t="shared" si="1"/>
        <v>118</v>
      </c>
      <c r="F38" s="48">
        <f t="shared" si="2"/>
        <v>144</v>
      </c>
      <c r="G38" s="50">
        <f t="shared" si="3"/>
        <v>146</v>
      </c>
      <c r="H38" s="50">
        <f t="shared" si="4"/>
        <v>104</v>
      </c>
      <c r="I38" s="49">
        <f t="shared" si="5"/>
        <v>94</v>
      </c>
      <c r="J38" s="49">
        <f t="shared" si="6"/>
        <v>496</v>
      </c>
      <c r="O38" s="18">
        <v>115</v>
      </c>
      <c r="P38" s="48">
        <v>140</v>
      </c>
      <c r="Q38" s="50">
        <v>142</v>
      </c>
      <c r="R38" s="50">
        <v>101</v>
      </c>
      <c r="S38" s="49">
        <v>92</v>
      </c>
      <c r="T38" s="49">
        <v>483</v>
      </c>
      <c r="V38" s="18">
        <v>112</v>
      </c>
      <c r="W38" s="48">
        <v>136</v>
      </c>
      <c r="X38" s="50">
        <v>138</v>
      </c>
      <c r="Y38" s="50">
        <v>98</v>
      </c>
      <c r="Z38" s="49">
        <v>90</v>
      </c>
      <c r="AB38" s="18">
        <v>110</v>
      </c>
      <c r="AC38" s="48">
        <v>133</v>
      </c>
      <c r="AD38" s="50">
        <v>135</v>
      </c>
      <c r="AE38" s="50">
        <v>96</v>
      </c>
      <c r="AG38" s="18">
        <v>108</v>
      </c>
      <c r="AH38" s="48">
        <v>130</v>
      </c>
      <c r="AI38" s="50">
        <v>132</v>
      </c>
      <c r="AJ38" s="50">
        <v>94</v>
      </c>
    </row>
    <row r="39" spans="1:36">
      <c r="A39" s="4" t="s">
        <v>171</v>
      </c>
      <c r="B39" s="7" t="s">
        <v>110</v>
      </c>
      <c r="C39" s="7" t="s">
        <v>199</v>
      </c>
      <c r="D39" s="7" t="s">
        <v>0</v>
      </c>
      <c r="E39" s="18">
        <f t="shared" si="1"/>
        <v>0</v>
      </c>
      <c r="F39" s="48">
        <f t="shared" si="2"/>
        <v>0</v>
      </c>
      <c r="G39" s="50">
        <f t="shared" si="3"/>
        <v>0</v>
      </c>
      <c r="H39" s="50">
        <f t="shared" si="4"/>
        <v>0</v>
      </c>
      <c r="I39" s="49">
        <f t="shared" si="5"/>
        <v>0</v>
      </c>
      <c r="J39" s="49">
        <f t="shared" si="6"/>
        <v>0</v>
      </c>
      <c r="O39" s="18">
        <v>0</v>
      </c>
      <c r="P39" s="48">
        <v>0</v>
      </c>
      <c r="Q39" s="50">
        <v>0</v>
      </c>
      <c r="R39" s="50">
        <v>0</v>
      </c>
      <c r="S39" s="49">
        <v>0</v>
      </c>
      <c r="T39" s="49">
        <v>0</v>
      </c>
      <c r="V39" s="18">
        <v>0</v>
      </c>
      <c r="W39" s="48">
        <v>0</v>
      </c>
      <c r="X39" s="50">
        <v>0</v>
      </c>
      <c r="Y39" s="50">
        <v>0</v>
      </c>
      <c r="Z39" s="49">
        <v>0</v>
      </c>
      <c r="AB39" s="18">
        <v>0</v>
      </c>
      <c r="AC39" s="48">
        <v>0</v>
      </c>
      <c r="AD39" s="50">
        <v>0</v>
      </c>
      <c r="AE39" s="50">
        <v>0</v>
      </c>
      <c r="AG39" s="18">
        <v>0</v>
      </c>
      <c r="AH39" s="48">
        <v>0</v>
      </c>
      <c r="AI39" s="50">
        <v>0</v>
      </c>
      <c r="AJ39" s="50">
        <v>0</v>
      </c>
    </row>
    <row r="40" spans="1:36">
      <c r="A40" s="4" t="s">
        <v>86</v>
      </c>
      <c r="B40" s="7" t="s">
        <v>110</v>
      </c>
      <c r="C40" s="7" t="s">
        <v>140</v>
      </c>
      <c r="D40" s="7" t="s">
        <v>23</v>
      </c>
      <c r="E40" s="18">
        <f t="shared" si="1"/>
        <v>29</v>
      </c>
      <c r="F40" s="48">
        <f t="shared" si="2"/>
        <v>34</v>
      </c>
      <c r="G40" s="50">
        <f t="shared" si="3"/>
        <v>35</v>
      </c>
      <c r="H40" s="50">
        <f t="shared" si="4"/>
        <v>24</v>
      </c>
      <c r="I40" s="49">
        <f t="shared" si="5"/>
        <v>24</v>
      </c>
      <c r="J40" s="49">
        <f t="shared" si="6"/>
        <v>121</v>
      </c>
      <c r="O40" s="18">
        <v>28</v>
      </c>
      <c r="P40" s="48">
        <v>33</v>
      </c>
      <c r="Q40" s="50">
        <v>34</v>
      </c>
      <c r="R40" s="50">
        <v>23</v>
      </c>
      <c r="S40" s="49">
        <v>23</v>
      </c>
      <c r="T40" s="49">
        <v>118</v>
      </c>
      <c r="V40" s="18">
        <v>27</v>
      </c>
      <c r="W40" s="48">
        <v>32</v>
      </c>
      <c r="X40" s="50">
        <v>33</v>
      </c>
      <c r="Y40" s="50">
        <v>22</v>
      </c>
      <c r="Z40" s="49">
        <v>22</v>
      </c>
      <c r="AB40" s="18">
        <v>26</v>
      </c>
      <c r="AC40" s="48">
        <v>31</v>
      </c>
      <c r="AD40" s="50">
        <v>32</v>
      </c>
      <c r="AE40" s="50">
        <v>22</v>
      </c>
      <c r="AG40" s="18">
        <v>25</v>
      </c>
      <c r="AH40" s="48">
        <v>30</v>
      </c>
      <c r="AI40" s="50">
        <v>31</v>
      </c>
      <c r="AJ40" s="50">
        <v>22</v>
      </c>
    </row>
    <row r="41" spans="1:36">
      <c r="A41" s="4" t="s">
        <v>115</v>
      </c>
      <c r="B41" s="7" t="s">
        <v>110</v>
      </c>
      <c r="C41" s="7" t="s">
        <v>200</v>
      </c>
      <c r="D41" s="7" t="s">
        <v>65</v>
      </c>
      <c r="E41" s="18">
        <f t="shared" si="1"/>
        <v>29</v>
      </c>
      <c r="F41" s="48">
        <f t="shared" si="2"/>
        <v>34</v>
      </c>
      <c r="G41" s="50">
        <f t="shared" si="3"/>
        <v>35</v>
      </c>
      <c r="H41" s="50">
        <f t="shared" si="4"/>
        <v>24</v>
      </c>
      <c r="I41" s="49">
        <f t="shared" si="5"/>
        <v>24</v>
      </c>
      <c r="J41" s="49">
        <f t="shared" si="6"/>
        <v>121</v>
      </c>
      <c r="O41" s="18">
        <v>28</v>
      </c>
      <c r="P41" s="48">
        <v>33</v>
      </c>
      <c r="Q41" s="50">
        <v>34</v>
      </c>
      <c r="R41" s="50">
        <v>23</v>
      </c>
      <c r="S41" s="49">
        <v>23</v>
      </c>
      <c r="T41" s="49">
        <v>118</v>
      </c>
      <c r="V41" s="18">
        <v>27</v>
      </c>
      <c r="W41" s="48">
        <v>32</v>
      </c>
      <c r="X41" s="50">
        <v>33</v>
      </c>
      <c r="Y41" s="50">
        <v>22</v>
      </c>
      <c r="Z41" s="49">
        <v>22</v>
      </c>
      <c r="AB41" s="18">
        <v>26</v>
      </c>
      <c r="AC41" s="48">
        <v>31</v>
      </c>
      <c r="AD41" s="50">
        <v>32</v>
      </c>
      <c r="AE41" s="50">
        <v>22</v>
      </c>
      <c r="AG41" s="18">
        <v>25</v>
      </c>
      <c r="AH41" s="48">
        <v>30</v>
      </c>
      <c r="AI41" s="50">
        <v>31</v>
      </c>
      <c r="AJ41" s="50">
        <v>22</v>
      </c>
    </row>
    <row r="42" spans="1:36">
      <c r="A42" s="4" t="s">
        <v>172</v>
      </c>
      <c r="B42" s="4" t="s">
        <v>111</v>
      </c>
      <c r="C42" s="4" t="s">
        <v>141</v>
      </c>
      <c r="D42" s="4" t="s">
        <v>0</v>
      </c>
      <c r="E42" s="18">
        <f t="shared" si="1"/>
        <v>0</v>
      </c>
      <c r="F42" s="48">
        <f t="shared" si="2"/>
        <v>0</v>
      </c>
      <c r="G42" s="50">
        <f t="shared" si="3"/>
        <v>0</v>
      </c>
      <c r="H42" s="50">
        <f t="shared" si="4"/>
        <v>0</v>
      </c>
      <c r="I42" s="49">
        <f t="shared" si="5"/>
        <v>0</v>
      </c>
      <c r="J42" s="49">
        <f t="shared" si="6"/>
        <v>0</v>
      </c>
      <c r="O42" s="18">
        <v>0</v>
      </c>
      <c r="P42" s="48">
        <v>0</v>
      </c>
      <c r="Q42" s="50">
        <v>0</v>
      </c>
      <c r="R42" s="50">
        <v>0</v>
      </c>
      <c r="S42" s="49">
        <v>0</v>
      </c>
      <c r="T42" s="49">
        <v>0</v>
      </c>
      <c r="V42" s="18">
        <v>0</v>
      </c>
      <c r="W42" s="48">
        <v>0</v>
      </c>
      <c r="X42" s="50">
        <v>0</v>
      </c>
      <c r="Y42" s="50">
        <v>0</v>
      </c>
      <c r="Z42" s="49">
        <v>0</v>
      </c>
      <c r="AB42" s="18">
        <v>0</v>
      </c>
      <c r="AC42" s="48">
        <v>0</v>
      </c>
      <c r="AD42" s="50">
        <v>0</v>
      </c>
      <c r="AE42" s="50">
        <v>0</v>
      </c>
      <c r="AG42" s="18">
        <v>0</v>
      </c>
      <c r="AH42" s="48">
        <v>0</v>
      </c>
      <c r="AI42" s="50">
        <v>0</v>
      </c>
      <c r="AJ42" s="50">
        <v>0</v>
      </c>
    </row>
    <row r="43" spans="1:36">
      <c r="A43" s="4" t="s">
        <v>87</v>
      </c>
      <c r="B43" s="4" t="s">
        <v>111</v>
      </c>
      <c r="C43" s="4" t="s">
        <v>150</v>
      </c>
      <c r="D43" s="4" t="s">
        <v>1</v>
      </c>
      <c r="E43" s="18">
        <f t="shared" si="1"/>
        <v>316</v>
      </c>
      <c r="F43" s="48">
        <f t="shared" si="2"/>
        <v>380</v>
      </c>
      <c r="G43" s="50">
        <f t="shared" si="3"/>
        <v>387</v>
      </c>
      <c r="H43" s="50">
        <f t="shared" si="4"/>
        <v>274</v>
      </c>
      <c r="I43" s="49">
        <f t="shared" si="5"/>
        <v>253</v>
      </c>
      <c r="J43" s="49">
        <f t="shared" si="6"/>
        <v>1329</v>
      </c>
      <c r="O43" s="18">
        <v>308</v>
      </c>
      <c r="P43" s="48">
        <v>370</v>
      </c>
      <c r="Q43" s="50">
        <v>377</v>
      </c>
      <c r="R43" s="50">
        <v>267</v>
      </c>
      <c r="S43" s="49">
        <v>246</v>
      </c>
      <c r="T43" s="49">
        <v>1294</v>
      </c>
      <c r="V43" s="18">
        <v>300</v>
      </c>
      <c r="W43" s="48">
        <v>360</v>
      </c>
      <c r="X43" s="50">
        <v>367</v>
      </c>
      <c r="Y43" s="50">
        <v>260</v>
      </c>
      <c r="Z43" s="49">
        <v>240</v>
      </c>
      <c r="AB43" s="18">
        <v>294</v>
      </c>
      <c r="AC43" s="48">
        <v>353</v>
      </c>
      <c r="AD43" s="50">
        <v>360</v>
      </c>
      <c r="AE43" s="50">
        <v>255</v>
      </c>
      <c r="AG43" s="18">
        <v>288</v>
      </c>
      <c r="AH43" s="48">
        <v>346</v>
      </c>
      <c r="AI43" s="50">
        <v>353</v>
      </c>
      <c r="AJ43" s="50">
        <v>250</v>
      </c>
    </row>
    <row r="44" spans="1:36">
      <c r="A44" s="4" t="s">
        <v>88</v>
      </c>
      <c r="B44" s="7" t="s">
        <v>112</v>
      </c>
      <c r="C44" s="7" t="s">
        <v>143</v>
      </c>
      <c r="D44" s="7" t="s">
        <v>24</v>
      </c>
      <c r="E44" s="18">
        <f t="shared" si="1"/>
        <v>164</v>
      </c>
      <c r="F44" s="48">
        <f t="shared" si="2"/>
        <v>198</v>
      </c>
      <c r="G44" s="50">
        <f t="shared" si="3"/>
        <v>202</v>
      </c>
      <c r="H44" s="50">
        <f t="shared" si="4"/>
        <v>144</v>
      </c>
      <c r="I44" s="49">
        <f t="shared" si="5"/>
        <v>131</v>
      </c>
      <c r="J44" s="49">
        <f t="shared" si="6"/>
        <v>690</v>
      </c>
      <c r="O44" s="18">
        <v>160</v>
      </c>
      <c r="P44" s="48">
        <v>193</v>
      </c>
      <c r="Q44" s="50">
        <v>197</v>
      </c>
      <c r="R44" s="50">
        <v>140</v>
      </c>
      <c r="S44" s="49">
        <v>128</v>
      </c>
      <c r="T44" s="49">
        <v>672</v>
      </c>
      <c r="V44" s="18">
        <v>156</v>
      </c>
      <c r="W44" s="48">
        <v>188</v>
      </c>
      <c r="X44" s="50">
        <v>192</v>
      </c>
      <c r="Y44" s="50">
        <v>136</v>
      </c>
      <c r="Z44" s="49">
        <v>125</v>
      </c>
      <c r="AB44" s="18">
        <v>153</v>
      </c>
      <c r="AC44" s="48">
        <v>184</v>
      </c>
      <c r="AD44" s="50">
        <v>188</v>
      </c>
      <c r="AE44" s="50">
        <v>133</v>
      </c>
      <c r="AG44" s="18">
        <v>150</v>
      </c>
      <c r="AH44" s="48">
        <v>180</v>
      </c>
      <c r="AI44" s="50">
        <v>184</v>
      </c>
      <c r="AJ44" s="50">
        <v>130</v>
      </c>
    </row>
    <row r="45" spans="1:36">
      <c r="A45" s="4" t="s">
        <v>89</v>
      </c>
      <c r="B45" s="7" t="s">
        <v>112</v>
      </c>
      <c r="C45" s="7" t="s">
        <v>142</v>
      </c>
      <c r="D45" s="7" t="s">
        <v>26</v>
      </c>
      <c r="E45" s="18">
        <f t="shared" si="1"/>
        <v>164</v>
      </c>
      <c r="F45" s="48">
        <f t="shared" si="2"/>
        <v>198</v>
      </c>
      <c r="G45" s="50">
        <f t="shared" si="3"/>
        <v>202</v>
      </c>
      <c r="H45" s="50">
        <f t="shared" si="4"/>
        <v>144</v>
      </c>
      <c r="I45" s="49">
        <f t="shared" si="5"/>
        <v>131</v>
      </c>
      <c r="J45" s="49">
        <f t="shared" si="6"/>
        <v>690</v>
      </c>
      <c r="O45" s="18">
        <v>160</v>
      </c>
      <c r="P45" s="48">
        <v>193</v>
      </c>
      <c r="Q45" s="50">
        <v>197</v>
      </c>
      <c r="R45" s="50">
        <v>140</v>
      </c>
      <c r="S45" s="49">
        <v>128</v>
      </c>
      <c r="T45" s="49">
        <v>672</v>
      </c>
      <c r="V45" s="18">
        <v>156</v>
      </c>
      <c r="W45" s="48">
        <v>188</v>
      </c>
      <c r="X45" s="50">
        <v>192</v>
      </c>
      <c r="Y45" s="50">
        <v>136</v>
      </c>
      <c r="Z45" s="49">
        <v>125</v>
      </c>
      <c r="AB45" s="18">
        <v>153</v>
      </c>
      <c r="AC45" s="48">
        <v>184</v>
      </c>
      <c r="AD45" s="50">
        <v>188</v>
      </c>
      <c r="AE45" s="50">
        <v>133</v>
      </c>
      <c r="AG45" s="18">
        <v>150</v>
      </c>
      <c r="AH45" s="48">
        <v>180</v>
      </c>
      <c r="AI45" s="50">
        <v>184</v>
      </c>
      <c r="AJ45" s="50">
        <v>130</v>
      </c>
    </row>
    <row r="46" spans="1:36">
      <c r="A46" s="4" t="s">
        <v>90</v>
      </c>
      <c r="B46" s="7" t="s">
        <v>112</v>
      </c>
      <c r="C46" s="7" t="s">
        <v>144</v>
      </c>
      <c r="D46" s="7" t="s">
        <v>27</v>
      </c>
      <c r="E46" s="18">
        <f t="shared" si="1"/>
        <v>413</v>
      </c>
      <c r="F46" s="48">
        <f t="shared" si="2"/>
        <v>494</v>
      </c>
      <c r="G46" s="50">
        <f t="shared" si="3"/>
        <v>504</v>
      </c>
      <c r="H46" s="50">
        <f t="shared" si="4"/>
        <v>358</v>
      </c>
      <c r="I46" s="49">
        <f t="shared" si="5"/>
        <v>330</v>
      </c>
      <c r="J46" s="49">
        <f t="shared" si="6"/>
        <v>1734</v>
      </c>
      <c r="O46" s="18">
        <v>402</v>
      </c>
      <c r="P46" s="48">
        <v>481</v>
      </c>
      <c r="Q46" s="50">
        <v>491</v>
      </c>
      <c r="R46" s="50">
        <v>349</v>
      </c>
      <c r="S46" s="49">
        <v>321</v>
      </c>
      <c r="T46" s="49">
        <v>1688</v>
      </c>
      <c r="V46" s="18">
        <v>391</v>
      </c>
      <c r="W46" s="48">
        <v>468</v>
      </c>
      <c r="X46" s="50">
        <v>478</v>
      </c>
      <c r="Y46" s="50">
        <v>340</v>
      </c>
      <c r="Z46" s="49">
        <v>313</v>
      </c>
      <c r="AB46" s="18">
        <v>383</v>
      </c>
      <c r="AC46" s="48">
        <v>459</v>
      </c>
      <c r="AD46" s="50">
        <v>469</v>
      </c>
      <c r="AE46" s="50">
        <v>333</v>
      </c>
      <c r="AG46" s="18">
        <v>375</v>
      </c>
      <c r="AH46" s="48">
        <v>450</v>
      </c>
      <c r="AI46" s="50">
        <v>460</v>
      </c>
      <c r="AJ46" s="50">
        <v>326</v>
      </c>
    </row>
    <row r="47" spans="1:36">
      <c r="A47" s="4" t="s">
        <v>91</v>
      </c>
      <c r="B47" s="7" t="s">
        <v>112</v>
      </c>
      <c r="C47" s="7" t="s">
        <v>145</v>
      </c>
      <c r="D47" s="7" t="s">
        <v>28</v>
      </c>
      <c r="E47" s="18">
        <f t="shared" si="1"/>
        <v>413</v>
      </c>
      <c r="F47" s="48">
        <f t="shared" si="2"/>
        <v>494</v>
      </c>
      <c r="G47" s="50">
        <f t="shared" si="3"/>
        <v>504</v>
      </c>
      <c r="H47" s="50">
        <f t="shared" si="4"/>
        <v>358</v>
      </c>
      <c r="I47" s="49">
        <f t="shared" si="5"/>
        <v>330</v>
      </c>
      <c r="J47" s="49">
        <f t="shared" si="6"/>
        <v>1734</v>
      </c>
      <c r="O47" s="18">
        <v>402</v>
      </c>
      <c r="P47" s="48">
        <v>481</v>
      </c>
      <c r="Q47" s="50">
        <v>491</v>
      </c>
      <c r="R47" s="50">
        <v>349</v>
      </c>
      <c r="S47" s="49">
        <v>321</v>
      </c>
      <c r="T47" s="49">
        <v>1688</v>
      </c>
      <c r="V47" s="18">
        <v>391</v>
      </c>
      <c r="W47" s="48">
        <v>468</v>
      </c>
      <c r="X47" s="50">
        <v>478</v>
      </c>
      <c r="Y47" s="50">
        <v>340</v>
      </c>
      <c r="Z47" s="49">
        <v>313</v>
      </c>
      <c r="AB47" s="18">
        <v>383</v>
      </c>
      <c r="AC47" s="48">
        <v>459</v>
      </c>
      <c r="AD47" s="50">
        <v>469</v>
      </c>
      <c r="AE47" s="50">
        <v>333</v>
      </c>
      <c r="AG47" s="18">
        <v>375</v>
      </c>
      <c r="AH47" s="48">
        <v>450</v>
      </c>
      <c r="AI47" s="50">
        <v>460</v>
      </c>
      <c r="AJ47" s="50">
        <v>326</v>
      </c>
    </row>
    <row r="48" spans="1:36">
      <c r="A48" s="4" t="s">
        <v>92</v>
      </c>
      <c r="B48" s="7" t="s">
        <v>112</v>
      </c>
      <c r="C48" s="7" t="s">
        <v>201</v>
      </c>
      <c r="D48" s="7" t="s">
        <v>29</v>
      </c>
      <c r="E48" s="18">
        <f t="shared" si="1"/>
        <v>481</v>
      </c>
      <c r="F48" s="48">
        <f t="shared" si="2"/>
        <v>578</v>
      </c>
      <c r="G48" s="50">
        <f t="shared" si="3"/>
        <v>588</v>
      </c>
      <c r="H48" s="50">
        <f t="shared" si="4"/>
        <v>418</v>
      </c>
      <c r="I48" s="49">
        <f t="shared" si="5"/>
        <v>385</v>
      </c>
      <c r="J48" s="49">
        <f t="shared" si="6"/>
        <v>2019</v>
      </c>
      <c r="O48" s="18">
        <v>468</v>
      </c>
      <c r="P48" s="48">
        <v>563</v>
      </c>
      <c r="Q48" s="50">
        <v>573</v>
      </c>
      <c r="R48" s="50">
        <v>407</v>
      </c>
      <c r="S48" s="49">
        <v>375</v>
      </c>
      <c r="T48" s="49">
        <v>1966</v>
      </c>
      <c r="V48" s="18">
        <v>456</v>
      </c>
      <c r="W48" s="48">
        <v>548</v>
      </c>
      <c r="X48" s="50">
        <v>558</v>
      </c>
      <c r="Y48" s="50">
        <v>396</v>
      </c>
      <c r="Z48" s="49">
        <v>365</v>
      </c>
      <c r="AB48" s="18">
        <v>447</v>
      </c>
      <c r="AC48" s="48">
        <v>537</v>
      </c>
      <c r="AD48" s="50">
        <v>547</v>
      </c>
      <c r="AE48" s="50">
        <v>388</v>
      </c>
      <c r="AG48" s="18">
        <v>438</v>
      </c>
      <c r="AH48" s="48">
        <v>526</v>
      </c>
      <c r="AI48" s="50">
        <v>536</v>
      </c>
      <c r="AJ48" s="50">
        <v>380</v>
      </c>
    </row>
    <row r="49" spans="1:36">
      <c r="A49" s="4" t="s">
        <v>93</v>
      </c>
      <c r="B49" s="7" t="s">
        <v>112</v>
      </c>
      <c r="C49" s="7" t="s">
        <v>202</v>
      </c>
      <c r="D49" s="7" t="s">
        <v>30</v>
      </c>
      <c r="E49" s="18">
        <f t="shared" si="1"/>
        <v>481</v>
      </c>
      <c r="F49" s="48">
        <f t="shared" si="2"/>
        <v>578</v>
      </c>
      <c r="G49" s="50">
        <f t="shared" si="3"/>
        <v>588</v>
      </c>
      <c r="H49" s="50">
        <f t="shared" si="4"/>
        <v>418</v>
      </c>
      <c r="I49" s="49">
        <f t="shared" si="5"/>
        <v>385</v>
      </c>
      <c r="J49" s="49">
        <f t="shared" si="6"/>
        <v>2019</v>
      </c>
      <c r="O49" s="18">
        <v>468</v>
      </c>
      <c r="P49" s="48">
        <v>563</v>
      </c>
      <c r="Q49" s="50">
        <v>573</v>
      </c>
      <c r="R49" s="50">
        <v>407</v>
      </c>
      <c r="S49" s="49">
        <v>375</v>
      </c>
      <c r="T49" s="49">
        <v>1966</v>
      </c>
      <c r="V49" s="18">
        <v>456</v>
      </c>
      <c r="W49" s="48">
        <v>548</v>
      </c>
      <c r="X49" s="50">
        <v>558</v>
      </c>
      <c r="Y49" s="50">
        <v>396</v>
      </c>
      <c r="Z49" s="49">
        <v>365</v>
      </c>
      <c r="AB49" s="18">
        <v>447</v>
      </c>
      <c r="AC49" s="48">
        <v>537</v>
      </c>
      <c r="AD49" s="50">
        <v>547</v>
      </c>
      <c r="AE49" s="50">
        <v>388</v>
      </c>
      <c r="AG49" s="18">
        <v>438</v>
      </c>
      <c r="AH49" s="48">
        <v>526</v>
      </c>
      <c r="AI49" s="50">
        <v>536</v>
      </c>
      <c r="AJ49" s="50">
        <v>380</v>
      </c>
    </row>
    <row r="50" spans="1:36">
      <c r="A50" s="4" t="s">
        <v>94</v>
      </c>
      <c r="B50" s="7" t="s">
        <v>112</v>
      </c>
      <c r="C50" s="7" t="s">
        <v>146</v>
      </c>
      <c r="D50" s="7" t="s">
        <v>42</v>
      </c>
      <c r="E50" s="18">
        <f t="shared" si="1"/>
        <v>481</v>
      </c>
      <c r="F50" s="48">
        <f t="shared" si="2"/>
        <v>578</v>
      </c>
      <c r="G50" s="50">
        <f t="shared" si="3"/>
        <v>588</v>
      </c>
      <c r="H50" s="50">
        <f t="shared" si="4"/>
        <v>418</v>
      </c>
      <c r="I50" s="49">
        <f t="shared" si="5"/>
        <v>385</v>
      </c>
      <c r="J50" s="49">
        <f t="shared" si="6"/>
        <v>2019</v>
      </c>
      <c r="O50" s="18">
        <v>468</v>
      </c>
      <c r="P50" s="48">
        <v>563</v>
      </c>
      <c r="Q50" s="50">
        <v>573</v>
      </c>
      <c r="R50" s="50">
        <v>407</v>
      </c>
      <c r="S50" s="49">
        <v>375</v>
      </c>
      <c r="T50" s="49">
        <v>1966</v>
      </c>
      <c r="V50" s="18">
        <v>456</v>
      </c>
      <c r="W50" s="48">
        <v>548</v>
      </c>
      <c r="X50" s="50">
        <v>558</v>
      </c>
      <c r="Y50" s="50">
        <v>396</v>
      </c>
      <c r="Z50" s="49">
        <v>365</v>
      </c>
      <c r="AB50" s="18">
        <v>447</v>
      </c>
      <c r="AC50" s="48">
        <v>537</v>
      </c>
      <c r="AD50" s="50">
        <v>547</v>
      </c>
      <c r="AE50" s="50">
        <v>388</v>
      </c>
      <c r="AG50" s="18">
        <v>438</v>
      </c>
      <c r="AH50" s="48">
        <v>526</v>
      </c>
      <c r="AI50" s="50">
        <v>536</v>
      </c>
      <c r="AJ50" s="50">
        <v>380</v>
      </c>
    </row>
    <row r="51" spans="1:36">
      <c r="A51" s="4" t="s">
        <v>95</v>
      </c>
      <c r="B51" s="7" t="s">
        <v>112</v>
      </c>
      <c r="C51" s="7" t="s">
        <v>147</v>
      </c>
      <c r="D51" s="7" t="s">
        <v>43</v>
      </c>
      <c r="E51" s="18">
        <f t="shared" si="1"/>
        <v>453</v>
      </c>
      <c r="F51" s="48">
        <f t="shared" si="2"/>
        <v>544</v>
      </c>
      <c r="G51" s="50">
        <f t="shared" si="3"/>
        <v>554</v>
      </c>
      <c r="H51" s="50">
        <f t="shared" si="4"/>
        <v>392</v>
      </c>
      <c r="I51" s="49">
        <f t="shared" si="5"/>
        <v>362</v>
      </c>
      <c r="J51" s="49">
        <f t="shared" si="6"/>
        <v>1902</v>
      </c>
      <c r="O51" s="18">
        <v>441</v>
      </c>
      <c r="P51" s="48">
        <v>530</v>
      </c>
      <c r="Q51" s="50">
        <v>539</v>
      </c>
      <c r="R51" s="50">
        <v>382</v>
      </c>
      <c r="S51" s="49">
        <v>352</v>
      </c>
      <c r="T51" s="49">
        <v>1852</v>
      </c>
      <c r="V51" s="18">
        <v>429</v>
      </c>
      <c r="W51" s="48">
        <v>516</v>
      </c>
      <c r="X51" s="50">
        <v>525</v>
      </c>
      <c r="Y51" s="50">
        <v>372</v>
      </c>
      <c r="Z51" s="49">
        <v>343</v>
      </c>
      <c r="AB51" s="18">
        <v>421</v>
      </c>
      <c r="AC51" s="48">
        <v>506</v>
      </c>
      <c r="AD51" s="50">
        <v>515</v>
      </c>
      <c r="AE51" s="50">
        <v>365</v>
      </c>
      <c r="AG51" s="18">
        <v>413</v>
      </c>
      <c r="AH51" s="48">
        <v>496</v>
      </c>
      <c r="AI51" s="50">
        <v>505</v>
      </c>
      <c r="AJ51" s="50">
        <v>358</v>
      </c>
    </row>
    <row r="52" spans="1:36">
      <c r="A52" s="4" t="s">
        <v>96</v>
      </c>
      <c r="B52" s="7" t="s">
        <v>112</v>
      </c>
      <c r="C52" s="7" t="s">
        <v>148</v>
      </c>
      <c r="D52" s="7" t="s">
        <v>44</v>
      </c>
      <c r="E52" s="18">
        <f t="shared" si="1"/>
        <v>536</v>
      </c>
      <c r="F52" s="48">
        <f t="shared" si="2"/>
        <v>643</v>
      </c>
      <c r="G52" s="50">
        <f t="shared" si="3"/>
        <v>656</v>
      </c>
      <c r="H52" s="50">
        <f t="shared" si="4"/>
        <v>464</v>
      </c>
      <c r="I52" s="49">
        <f t="shared" si="5"/>
        <v>428</v>
      </c>
      <c r="J52" s="49">
        <f t="shared" si="6"/>
        <v>2251</v>
      </c>
      <c r="O52" s="18">
        <v>522</v>
      </c>
      <c r="P52" s="48">
        <v>626</v>
      </c>
      <c r="Q52" s="50">
        <v>639</v>
      </c>
      <c r="R52" s="50">
        <v>452</v>
      </c>
      <c r="S52" s="49">
        <v>417</v>
      </c>
      <c r="T52" s="49">
        <v>2192</v>
      </c>
      <c r="V52" s="18">
        <v>508</v>
      </c>
      <c r="W52" s="48">
        <v>610</v>
      </c>
      <c r="X52" s="50">
        <v>622</v>
      </c>
      <c r="Y52" s="50">
        <v>440</v>
      </c>
      <c r="Z52" s="49">
        <v>406</v>
      </c>
      <c r="AB52" s="18">
        <v>498</v>
      </c>
      <c r="AC52" s="48">
        <v>598</v>
      </c>
      <c r="AD52" s="50">
        <v>610</v>
      </c>
      <c r="AE52" s="50">
        <v>431</v>
      </c>
      <c r="AG52" s="18">
        <v>488</v>
      </c>
      <c r="AH52" s="48">
        <v>586</v>
      </c>
      <c r="AI52" s="50">
        <v>598</v>
      </c>
      <c r="AJ52" s="50">
        <v>423</v>
      </c>
    </row>
    <row r="53" spans="1:36">
      <c r="A53" s="4" t="s">
        <v>97</v>
      </c>
      <c r="B53" s="7" t="s">
        <v>112</v>
      </c>
      <c r="C53" s="7" t="s">
        <v>149</v>
      </c>
      <c r="D53" s="7" t="s">
        <v>45</v>
      </c>
      <c r="E53" s="18">
        <f t="shared" si="1"/>
        <v>413</v>
      </c>
      <c r="F53" s="48">
        <f t="shared" si="2"/>
        <v>494</v>
      </c>
      <c r="G53" s="50">
        <f t="shared" si="3"/>
        <v>504</v>
      </c>
      <c r="H53" s="50">
        <f t="shared" si="4"/>
        <v>358</v>
      </c>
      <c r="I53" s="49">
        <f t="shared" si="5"/>
        <v>330</v>
      </c>
      <c r="J53" s="49">
        <f t="shared" si="6"/>
        <v>1734</v>
      </c>
      <c r="O53" s="18">
        <v>402</v>
      </c>
      <c r="P53" s="48">
        <v>481</v>
      </c>
      <c r="Q53" s="50">
        <v>491</v>
      </c>
      <c r="R53" s="50">
        <v>349</v>
      </c>
      <c r="S53" s="49">
        <v>321</v>
      </c>
      <c r="T53" s="49">
        <v>1688</v>
      </c>
      <c r="V53" s="18">
        <v>391</v>
      </c>
      <c r="W53" s="48">
        <v>468</v>
      </c>
      <c r="X53" s="50">
        <v>478</v>
      </c>
      <c r="Y53" s="50">
        <v>340</v>
      </c>
      <c r="Z53" s="49">
        <v>313</v>
      </c>
      <c r="AB53" s="18">
        <v>383</v>
      </c>
      <c r="AC53" s="48">
        <v>459</v>
      </c>
      <c r="AD53" s="50">
        <v>469</v>
      </c>
      <c r="AE53" s="50">
        <v>333</v>
      </c>
      <c r="AG53" s="18">
        <v>375</v>
      </c>
      <c r="AH53" s="48">
        <v>450</v>
      </c>
      <c r="AI53" s="50">
        <v>460</v>
      </c>
      <c r="AJ53" s="50">
        <v>326</v>
      </c>
    </row>
    <row r="54" spans="1:36">
      <c r="A54" s="4" t="s">
        <v>98</v>
      </c>
      <c r="B54" s="7" t="s">
        <v>112</v>
      </c>
      <c r="C54" s="7" t="s">
        <v>203</v>
      </c>
      <c r="D54" s="7" t="s">
        <v>51</v>
      </c>
      <c r="E54" s="18">
        <f t="shared" si="1"/>
        <v>536</v>
      </c>
      <c r="F54" s="48">
        <f t="shared" si="2"/>
        <v>643</v>
      </c>
      <c r="G54" s="50">
        <f t="shared" si="3"/>
        <v>656</v>
      </c>
      <c r="H54" s="50">
        <f t="shared" si="4"/>
        <v>464</v>
      </c>
      <c r="I54" s="49">
        <f t="shared" si="5"/>
        <v>428</v>
      </c>
      <c r="J54" s="49">
        <f t="shared" si="6"/>
        <v>2251</v>
      </c>
      <c r="O54" s="18">
        <v>522</v>
      </c>
      <c r="P54" s="48">
        <v>626</v>
      </c>
      <c r="Q54" s="50">
        <v>639</v>
      </c>
      <c r="R54" s="50">
        <v>452</v>
      </c>
      <c r="S54" s="49">
        <v>417</v>
      </c>
      <c r="T54" s="49">
        <v>2192</v>
      </c>
      <c r="V54" s="18">
        <v>508</v>
      </c>
      <c r="W54" s="48">
        <v>610</v>
      </c>
      <c r="X54" s="50">
        <v>622</v>
      </c>
      <c r="Y54" s="50">
        <v>440</v>
      </c>
      <c r="Z54" s="49">
        <v>406</v>
      </c>
      <c r="AB54" s="18">
        <v>498</v>
      </c>
      <c r="AC54" s="48">
        <v>598</v>
      </c>
      <c r="AD54" s="50">
        <v>610</v>
      </c>
      <c r="AE54" s="50">
        <v>431</v>
      </c>
      <c r="AG54" s="18">
        <v>488</v>
      </c>
      <c r="AH54" s="48">
        <v>586</v>
      </c>
      <c r="AI54" s="50">
        <v>598</v>
      </c>
      <c r="AJ54" s="50">
        <v>423</v>
      </c>
    </row>
    <row r="55" spans="1:36">
      <c r="A55" s="4" t="s">
        <v>99</v>
      </c>
      <c r="B55" s="7" t="s">
        <v>112</v>
      </c>
      <c r="C55" s="7" t="s">
        <v>204</v>
      </c>
      <c r="D55" s="7" t="s">
        <v>58</v>
      </c>
      <c r="E55" s="18">
        <f t="shared" si="1"/>
        <v>536</v>
      </c>
      <c r="F55" s="48">
        <f t="shared" si="2"/>
        <v>643</v>
      </c>
      <c r="G55" s="50">
        <f t="shared" si="3"/>
        <v>656</v>
      </c>
      <c r="H55" s="50">
        <f t="shared" si="4"/>
        <v>464</v>
      </c>
      <c r="I55" s="49">
        <f t="shared" si="5"/>
        <v>428</v>
      </c>
      <c r="J55" s="49">
        <f t="shared" si="6"/>
        <v>2251</v>
      </c>
      <c r="O55" s="18">
        <v>522</v>
      </c>
      <c r="P55" s="48">
        <v>626</v>
      </c>
      <c r="Q55" s="50">
        <v>639</v>
      </c>
      <c r="R55" s="50">
        <v>452</v>
      </c>
      <c r="S55" s="49">
        <v>417</v>
      </c>
      <c r="T55" s="49">
        <v>2192</v>
      </c>
      <c r="V55" s="18">
        <v>508</v>
      </c>
      <c r="W55" s="48">
        <v>610</v>
      </c>
      <c r="X55" s="50">
        <v>622</v>
      </c>
      <c r="Y55" s="50">
        <v>440</v>
      </c>
      <c r="Z55" s="49">
        <v>406</v>
      </c>
      <c r="AB55" s="18">
        <v>498</v>
      </c>
      <c r="AC55" s="48">
        <v>598</v>
      </c>
      <c r="AD55" s="50">
        <v>610</v>
      </c>
      <c r="AE55" s="50">
        <v>431</v>
      </c>
      <c r="AG55" s="18">
        <v>488</v>
      </c>
      <c r="AH55" s="48">
        <v>586</v>
      </c>
      <c r="AI55" s="50">
        <v>598</v>
      </c>
      <c r="AJ55" s="50">
        <v>423</v>
      </c>
    </row>
  </sheetData>
  <autoFilter ref="A2:H55"/>
  <pageMargins left="0.7" right="0.7" top="0.75" bottom="0.75" header="0.3" footer="0.3"/>
  <pageSetup paperSize="9" scale="32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9"/>
  <sheetViews>
    <sheetView showGridLines="0" zoomScale="70" zoomScaleNormal="70" workbookViewId="0">
      <selection activeCell="C18" sqref="C18"/>
    </sheetView>
  </sheetViews>
  <sheetFormatPr defaultColWidth="9.1796875" defaultRowHeight="14.5"/>
  <cols>
    <col min="1" max="1" width="7.54296875" customWidth="1"/>
    <col min="2" max="2" width="3.7265625" customWidth="1"/>
    <col min="3" max="3" width="38.7265625" customWidth="1"/>
    <col min="4" max="4" width="3.7265625" customWidth="1"/>
    <col min="5" max="5" width="74.26953125" customWidth="1"/>
    <col min="6" max="6" width="3.7265625" customWidth="1"/>
    <col min="7" max="7" width="10" customWidth="1"/>
    <col min="8" max="8" width="3.7265625" customWidth="1"/>
    <col min="9" max="9" width="18.81640625" customWidth="1"/>
    <col min="10" max="10" width="3.7265625" customWidth="1"/>
    <col min="11" max="11" width="2.7265625" customWidth="1"/>
    <col min="12" max="12" width="95" customWidth="1"/>
    <col min="13" max="13" width="9.1796875" customWidth="1"/>
    <col min="14" max="14" width="12.26953125" style="8" bestFit="1" customWidth="1"/>
  </cols>
  <sheetData>
    <row r="1" spans="2:14" ht="27" customHeight="1"/>
    <row r="2" spans="2:14" ht="40.5" customHeight="1">
      <c r="B2" s="21"/>
      <c r="C2" s="20" t="s">
        <v>178</v>
      </c>
      <c r="D2" s="21"/>
      <c r="E2" s="20" t="s">
        <v>332</v>
      </c>
      <c r="F2" s="21"/>
      <c r="G2" s="21"/>
      <c r="H2" s="21"/>
      <c r="I2" s="21"/>
      <c r="J2" s="21"/>
      <c r="K2" s="19"/>
      <c r="L2" s="43"/>
      <c r="M2" s="19"/>
    </row>
    <row r="3" spans="2:14" ht="9" customHeight="1">
      <c r="B3" s="33"/>
      <c r="C3" s="33"/>
      <c r="D3" s="33"/>
      <c r="E3" s="33"/>
      <c r="F3" s="33"/>
      <c r="G3" s="33"/>
      <c r="H3" s="33"/>
      <c r="I3" s="33"/>
      <c r="J3" s="33"/>
      <c r="K3" s="19"/>
      <c r="L3" s="19"/>
      <c r="M3" s="19"/>
    </row>
    <row r="4" spans="2:14" ht="26.25" customHeight="1">
      <c r="B4" s="21"/>
      <c r="C4" s="125" t="s">
        <v>261</v>
      </c>
      <c r="D4" s="125"/>
      <c r="E4" s="125" t="s">
        <v>238</v>
      </c>
      <c r="F4" s="125"/>
      <c r="G4" s="126" t="s">
        <v>177</v>
      </c>
      <c r="H4" s="125"/>
      <c r="I4" s="127" t="s">
        <v>330</v>
      </c>
      <c r="J4" s="22"/>
      <c r="K4" s="19"/>
      <c r="L4" s="19"/>
      <c r="M4" s="19"/>
    </row>
    <row r="5" spans="2:14" ht="30" customHeight="1">
      <c r="B5" s="33"/>
      <c r="C5" s="33"/>
      <c r="D5" s="33"/>
      <c r="E5" s="33"/>
      <c r="F5" s="33"/>
      <c r="G5" s="23"/>
      <c r="H5" s="24"/>
      <c r="I5" s="25" t="s">
        <v>182</v>
      </c>
      <c r="J5" s="33"/>
      <c r="K5" s="4"/>
      <c r="L5" s="105" t="s">
        <v>230</v>
      </c>
      <c r="M5" s="4"/>
    </row>
    <row r="6" spans="2:14" ht="30" customHeight="1">
      <c r="B6" s="26"/>
      <c r="C6" s="95" t="s">
        <v>231</v>
      </c>
      <c r="D6" s="26"/>
      <c r="E6" s="253" t="s">
        <v>135</v>
      </c>
      <c r="F6" s="29"/>
      <c r="G6" s="100" t="str">
        <f>VLOOKUP($E$6,'Prices 2021'!$C$3:$H$11,2,FALSE)</f>
        <v>C2</v>
      </c>
      <c r="H6" s="30"/>
      <c r="I6" s="110">
        <f>VLOOKUP($E$6,'Prices 2021'!$C$3:$H$11,4,FALSE)</f>
        <v>448</v>
      </c>
      <c r="J6" s="26"/>
      <c r="L6" s="106" t="s">
        <v>270</v>
      </c>
      <c r="N6" s="15"/>
    </row>
    <row r="7" spans="2:14" ht="6" customHeight="1">
      <c r="B7" s="26"/>
      <c r="C7" s="96"/>
      <c r="D7" s="26"/>
      <c r="E7" s="29"/>
      <c r="F7" s="29"/>
      <c r="G7" s="101"/>
      <c r="H7" s="30"/>
      <c r="I7" s="54"/>
      <c r="J7" s="26"/>
      <c r="L7" s="107"/>
      <c r="N7" s="15"/>
    </row>
    <row r="8" spans="2:14" ht="30" customHeight="1">
      <c r="B8" s="26"/>
      <c r="C8" s="95" t="s">
        <v>232</v>
      </c>
      <c r="D8" s="26"/>
      <c r="E8" s="253" t="s">
        <v>284</v>
      </c>
      <c r="F8" s="29"/>
      <c r="G8" s="100" t="str">
        <f>VLOOKUP($E$8,'Prices 2021'!$C$12:$H$21,2,FALSE)</f>
        <v>F08</v>
      </c>
      <c r="H8" s="30"/>
      <c r="I8" s="114">
        <f>VLOOKUP($E$8,'Prices 2021'!$C$12:$H$21,4,FALSE)</f>
        <v>218</v>
      </c>
      <c r="J8" s="26"/>
      <c r="L8" s="108"/>
    </row>
    <row r="9" spans="2:14" ht="6" customHeight="1">
      <c r="B9" s="26"/>
      <c r="C9" s="96"/>
      <c r="D9" s="26"/>
      <c r="E9" s="29"/>
      <c r="F9" s="29"/>
      <c r="G9" s="101"/>
      <c r="H9" s="30"/>
      <c r="I9" s="118"/>
      <c r="J9" s="26"/>
      <c r="L9" s="107"/>
    </row>
    <row r="10" spans="2:14" ht="30" customHeight="1">
      <c r="B10" s="26"/>
      <c r="C10" s="95" t="s">
        <v>233</v>
      </c>
      <c r="D10" s="26"/>
      <c r="E10" s="253" t="s">
        <v>131</v>
      </c>
      <c r="F10" s="29"/>
      <c r="G10" s="100" t="str">
        <f>VLOOKUP($E$10,'Prices 2021'!$C$22:$H$25,2,FALSE)</f>
        <v>L3</v>
      </c>
      <c r="H10" s="30"/>
      <c r="I10" s="114">
        <f>VLOOKUP($E$10,'Prices 2021'!$C$22:$H$25,4,FALSE)</f>
        <v>421</v>
      </c>
      <c r="J10" s="26"/>
      <c r="L10" s="108"/>
    </row>
    <row r="11" spans="2:14" ht="6" customHeight="1">
      <c r="B11" s="26"/>
      <c r="C11" s="97"/>
      <c r="D11" s="26"/>
      <c r="E11" s="29"/>
      <c r="F11" s="29"/>
      <c r="G11" s="101"/>
      <c r="H11" s="30"/>
      <c r="I11" s="118"/>
      <c r="J11" s="26"/>
      <c r="L11" s="107"/>
    </row>
    <row r="12" spans="2:14" ht="30" customHeight="1">
      <c r="B12" s="26"/>
      <c r="C12" s="95" t="s">
        <v>275</v>
      </c>
      <c r="D12" s="26"/>
      <c r="E12" s="253" t="s">
        <v>195</v>
      </c>
      <c r="F12" s="29"/>
      <c r="G12" s="100" t="str">
        <f>VLOOKUP($E$12,'Prices 2021'!$C$26:$H$29,2,FALSE)</f>
        <v>A1</v>
      </c>
      <c r="H12" s="30"/>
      <c r="I12" s="114">
        <f>VLOOKUP($E$12,'Prices 2021'!$C$26:$H$29,4,FALSE)</f>
        <v>580</v>
      </c>
      <c r="J12" s="26"/>
      <c r="L12" s="106" t="s">
        <v>193</v>
      </c>
    </row>
    <row r="13" spans="2:14" ht="6" customHeight="1">
      <c r="B13" s="26"/>
      <c r="C13" s="96"/>
      <c r="D13" s="26"/>
      <c r="E13" s="29"/>
      <c r="F13" s="29"/>
      <c r="G13" s="101"/>
      <c r="H13" s="30"/>
      <c r="I13" s="118"/>
      <c r="J13" s="26"/>
      <c r="L13" s="44"/>
    </row>
    <row r="14" spans="2:14" ht="30" customHeight="1">
      <c r="B14" s="26"/>
      <c r="C14" s="95" t="s">
        <v>276</v>
      </c>
      <c r="D14" s="28"/>
      <c r="E14" s="253" t="s">
        <v>293</v>
      </c>
      <c r="F14" s="29"/>
      <c r="G14" s="100" t="str">
        <f>VLOOKUP($E$14,'Prices 2021'!$C$30:$H$34,2,FALSE)</f>
        <v>H4</v>
      </c>
      <c r="H14" s="30"/>
      <c r="I14" s="114">
        <f>VLOOKUP($E$14,'Prices 2021'!$C$30:$H$34,4,FALSE)</f>
        <v>318</v>
      </c>
      <c r="J14" s="27"/>
      <c r="K14" s="1"/>
      <c r="L14" s="45"/>
      <c r="M14" s="1"/>
      <c r="N14" s="10"/>
    </row>
    <row r="15" spans="2:14" ht="6" customHeight="1">
      <c r="B15" s="26"/>
      <c r="C15" s="96"/>
      <c r="D15" s="28"/>
      <c r="E15" s="29"/>
      <c r="F15" s="29"/>
      <c r="G15" s="101"/>
      <c r="H15" s="30"/>
      <c r="I15" s="118"/>
      <c r="J15" s="27"/>
      <c r="K15" s="1"/>
      <c r="L15" s="44"/>
      <c r="M15" s="1"/>
      <c r="N15" s="10"/>
    </row>
    <row r="16" spans="2:14" ht="30" customHeight="1">
      <c r="B16" s="26"/>
      <c r="C16" s="98" t="s">
        <v>234</v>
      </c>
      <c r="D16" s="27"/>
      <c r="E16" s="253" t="s">
        <v>197</v>
      </c>
      <c r="F16" s="29"/>
      <c r="G16" s="100" t="str">
        <f>VLOOKUP($E$16,'Prices 2021'!$C$35:$H$38,2,FALSE)</f>
        <v>W3</v>
      </c>
      <c r="H16" s="30"/>
      <c r="I16" s="114">
        <f>VLOOKUP($E$16,'Prices 2021'!$C$35:$H$38,4,FALSE)</f>
        <v>144</v>
      </c>
      <c r="J16" s="30"/>
      <c r="K16" s="11"/>
      <c r="L16" s="45"/>
      <c r="M16" s="11"/>
      <c r="N16" s="12"/>
    </row>
    <row r="17" spans="2:14" ht="6" customHeight="1">
      <c r="B17" s="26"/>
      <c r="C17" s="99"/>
      <c r="D17" s="27"/>
      <c r="E17" s="29"/>
      <c r="F17" s="29"/>
      <c r="G17" s="101"/>
      <c r="H17" s="30"/>
      <c r="I17" s="118"/>
      <c r="J17" s="30"/>
      <c r="K17" s="11"/>
      <c r="L17" s="44"/>
      <c r="M17" s="11"/>
      <c r="N17" s="12"/>
    </row>
    <row r="18" spans="2:14" ht="30" customHeight="1">
      <c r="B18" s="26"/>
      <c r="C18" s="95" t="s">
        <v>235</v>
      </c>
      <c r="D18" s="26"/>
      <c r="E18" s="253" t="s">
        <v>140</v>
      </c>
      <c r="F18" s="29"/>
      <c r="G18" s="100" t="str">
        <f>VLOOKUP($E$18,'Prices 2021'!$C$39:$H$41,2,FALSE)</f>
        <v>P1</v>
      </c>
      <c r="H18" s="30"/>
      <c r="I18" s="114">
        <f>VLOOKUP($E$18,'Prices 2021'!$C$39:$H$41,4,FALSE)</f>
        <v>34</v>
      </c>
      <c r="J18" s="27"/>
      <c r="K18" s="1"/>
      <c r="L18" s="45"/>
      <c r="M18" s="1"/>
      <c r="N18" s="10"/>
    </row>
    <row r="19" spans="2:14" ht="6" customHeight="1">
      <c r="B19" s="26"/>
      <c r="C19" s="96"/>
      <c r="D19" s="26"/>
      <c r="E19" s="29"/>
      <c r="F19" s="29"/>
      <c r="G19" s="101"/>
      <c r="H19" s="30"/>
      <c r="I19" s="118"/>
      <c r="J19" s="27"/>
      <c r="K19" s="1"/>
      <c r="L19" s="44"/>
      <c r="M19" s="1"/>
      <c r="N19" s="10"/>
    </row>
    <row r="20" spans="2:14" ht="30" customHeight="1">
      <c r="B20" s="26"/>
      <c r="C20" s="95" t="s">
        <v>236</v>
      </c>
      <c r="D20" s="26"/>
      <c r="E20" s="253" t="s">
        <v>150</v>
      </c>
      <c r="F20" s="29"/>
      <c r="G20" s="100" t="str">
        <f>VLOOKUP($E$20,'Prices 2021'!$C$42:$H$43,2,FALSE)</f>
        <v>Q</v>
      </c>
      <c r="H20" s="30"/>
      <c r="I20" s="114">
        <f>VLOOKUP($E$20,'Prices 2021'!$C$42:$H$43,4,FALSE)</f>
        <v>380</v>
      </c>
      <c r="J20" s="27"/>
      <c r="K20" s="1"/>
      <c r="L20" s="45"/>
      <c r="M20" s="1"/>
      <c r="N20" s="10"/>
    </row>
    <row r="21" spans="2:14" ht="6" customHeight="1">
      <c r="B21" s="26"/>
      <c r="C21" s="96"/>
      <c r="D21" s="26"/>
      <c r="E21" s="29"/>
      <c r="F21" s="29"/>
      <c r="G21" s="102"/>
      <c r="H21" s="30"/>
      <c r="I21" s="118"/>
      <c r="J21" s="27"/>
      <c r="K21" s="1"/>
      <c r="L21" s="44"/>
      <c r="M21" s="1"/>
      <c r="N21" s="10"/>
    </row>
    <row r="22" spans="2:14" ht="30" customHeight="1">
      <c r="B22" s="26"/>
      <c r="C22" s="95" t="s">
        <v>237</v>
      </c>
      <c r="D22" s="26"/>
      <c r="E22" s="253" t="s">
        <v>142</v>
      </c>
      <c r="F22" s="29"/>
      <c r="G22" s="100" t="str">
        <f>VLOOKUP($E$22,'Prices 2021'!$C$44:$H$55,2,FALSE)</f>
        <v>C02</v>
      </c>
      <c r="H22" s="30"/>
      <c r="I22" s="114">
        <f>VLOOKUP($E$22,'Prices 2021'!$C$44:$H$55,4,FALSE)</f>
        <v>198</v>
      </c>
      <c r="J22" s="27"/>
      <c r="K22" s="1"/>
      <c r="L22" s="45"/>
      <c r="M22" s="1"/>
      <c r="N22" s="10"/>
    </row>
    <row r="23" spans="2:14">
      <c r="B23" s="26"/>
      <c r="C23" s="26"/>
      <c r="D23" s="26"/>
      <c r="E23" s="26"/>
      <c r="F23" s="26"/>
      <c r="G23" s="26"/>
      <c r="H23" s="26"/>
      <c r="I23" s="26"/>
      <c r="J23" s="30"/>
      <c r="K23" s="11"/>
      <c r="L23" s="11"/>
      <c r="M23" s="11"/>
      <c r="N23" s="12"/>
    </row>
    <row r="24" spans="2:14" ht="37" customHeight="1">
      <c r="B24" s="33"/>
      <c r="C24" s="32" t="s">
        <v>179</v>
      </c>
      <c r="D24" s="33"/>
      <c r="E24" s="31" t="str">
        <f>CONCATENATE("A_PremAire-",G6,"-",G8,"-",G10,"-",G12,"-",G14,"-",G16,"-",G18,"-",G20,"-",G22)</f>
        <v>A_PremAire-C2-F08-L3-A1-H4-W3-P1-Q-C02</v>
      </c>
      <c r="F24" s="33"/>
      <c r="G24" s="36"/>
      <c r="H24" s="36"/>
      <c r="I24" s="36"/>
      <c r="J24" s="30"/>
      <c r="K24" s="11"/>
      <c r="L24" s="11"/>
      <c r="M24" s="11"/>
      <c r="N24" s="12"/>
    </row>
    <row r="25" spans="2:14" ht="23">
      <c r="B25" s="33"/>
      <c r="C25" s="39"/>
      <c r="D25" s="37"/>
      <c r="E25" s="39"/>
      <c r="F25" s="37"/>
      <c r="G25" s="37"/>
      <c r="H25" s="37"/>
      <c r="I25" s="37"/>
      <c r="J25" s="30"/>
      <c r="K25" s="11"/>
      <c r="L25" s="11"/>
      <c r="M25" s="11"/>
      <c r="N25" s="12"/>
    </row>
    <row r="26" spans="2:14">
      <c r="B26" s="33"/>
      <c r="C26" s="36"/>
      <c r="D26" s="33"/>
      <c r="E26" s="33"/>
      <c r="F26" s="33"/>
      <c r="G26" s="36"/>
      <c r="H26" s="36"/>
      <c r="I26" s="36"/>
      <c r="J26" s="26"/>
    </row>
    <row r="27" spans="2:14" ht="23.5" thickBot="1">
      <c r="B27" s="33"/>
      <c r="C27" s="32" t="s">
        <v>331</v>
      </c>
      <c r="D27" s="33"/>
      <c r="E27" s="40">
        <f>SUM($I$6:$I$22)</f>
        <v>2741</v>
      </c>
      <c r="F27" s="33"/>
      <c r="G27" s="36"/>
      <c r="H27" s="36"/>
      <c r="I27" s="33"/>
      <c r="J27" s="27"/>
      <c r="K27" s="1"/>
      <c r="L27" s="1"/>
      <c r="M27" s="1"/>
      <c r="N27" s="10"/>
    </row>
    <row r="28" spans="2:14" ht="24" thickTop="1" thickBot="1">
      <c r="B28" s="34"/>
      <c r="C28" s="51" t="s">
        <v>186</v>
      </c>
      <c r="D28" s="52"/>
      <c r="E28" s="254">
        <v>0</v>
      </c>
      <c r="F28" s="33"/>
      <c r="G28" s="34"/>
      <c r="H28" s="35"/>
      <c r="I28" s="33"/>
      <c r="J28" s="30"/>
      <c r="K28" s="11"/>
      <c r="L28" s="11"/>
      <c r="M28" s="11"/>
      <c r="N28" s="12"/>
    </row>
    <row r="29" spans="2:14" ht="24" thickTop="1" thickBot="1">
      <c r="B29" s="34"/>
      <c r="C29" s="38" t="s">
        <v>185</v>
      </c>
      <c r="D29" s="33"/>
      <c r="E29" s="41">
        <f>E27-(E27*E28)</f>
        <v>2741</v>
      </c>
      <c r="F29" s="33"/>
      <c r="G29" s="34"/>
      <c r="H29" s="35"/>
      <c r="I29" s="33"/>
      <c r="J29" s="30"/>
      <c r="K29" s="11"/>
      <c r="L29" s="11"/>
      <c r="M29" s="11"/>
      <c r="N29" s="12"/>
    </row>
    <row r="30" spans="2:14" ht="23.5" thickTop="1">
      <c r="B30" s="34"/>
      <c r="C30" s="51" t="s">
        <v>187</v>
      </c>
      <c r="D30" s="52"/>
      <c r="E30" s="255">
        <v>1</v>
      </c>
      <c r="F30" s="33"/>
      <c r="G30" s="34"/>
      <c r="H30" s="35"/>
      <c r="I30" s="33"/>
      <c r="J30" s="30"/>
      <c r="K30" s="11"/>
      <c r="L30" s="11"/>
      <c r="M30" s="11"/>
      <c r="N30" s="12"/>
    </row>
    <row r="31" spans="2:14" ht="23.5" thickBot="1">
      <c r="B31" s="34"/>
      <c r="C31" s="38" t="s">
        <v>188</v>
      </c>
      <c r="D31" s="33"/>
      <c r="E31" s="41">
        <f>E30*E29</f>
        <v>2741</v>
      </c>
      <c r="F31" s="33"/>
      <c r="G31" s="34"/>
      <c r="H31" s="35"/>
      <c r="I31" s="33"/>
      <c r="J31" s="30"/>
      <c r="K31" s="11"/>
      <c r="L31" s="11"/>
      <c r="M31" s="11"/>
      <c r="N31" s="12"/>
    </row>
    <row r="32" spans="2:14" ht="15" thickTop="1">
      <c r="B32" s="33"/>
      <c r="C32" s="33"/>
      <c r="D32" s="33"/>
      <c r="E32" s="33"/>
      <c r="F32" s="33"/>
      <c r="G32" s="33"/>
      <c r="H32" s="33"/>
      <c r="I32" s="33"/>
      <c r="J32" s="27"/>
      <c r="K32" s="1"/>
      <c r="L32" s="1"/>
      <c r="M32" s="1"/>
      <c r="N32" s="10"/>
    </row>
    <row r="33" spans="1:14">
      <c r="A33" s="4"/>
      <c r="B33" s="42"/>
      <c r="D33" s="42"/>
      <c r="E33" s="42"/>
      <c r="F33" s="42"/>
      <c r="G33" s="42"/>
      <c r="H33" s="42"/>
      <c r="I33" s="42"/>
      <c r="J33" s="1"/>
      <c r="K33" s="1"/>
      <c r="L33" s="1"/>
      <c r="M33" s="1"/>
      <c r="N33" s="10"/>
    </row>
    <row r="34" spans="1:14">
      <c r="A34" s="4"/>
      <c r="C34" s="257" t="s">
        <v>327</v>
      </c>
      <c r="D34" s="257" t="str">
        <f>I5</f>
        <v>France</v>
      </c>
      <c r="E34" s="258"/>
      <c r="J34" s="1"/>
      <c r="K34" s="1"/>
      <c r="L34" s="1"/>
      <c r="M34" s="1"/>
      <c r="N34" s="10"/>
    </row>
    <row r="35" spans="1:14">
      <c r="C35" s="258"/>
      <c r="J35" s="1"/>
      <c r="K35" s="1"/>
      <c r="L35" s="1"/>
      <c r="M35" s="1"/>
      <c r="N35" s="10"/>
    </row>
    <row r="36" spans="1:14">
      <c r="J36" s="1"/>
      <c r="K36" s="1"/>
      <c r="L36" s="1"/>
      <c r="M36" s="1"/>
      <c r="N36" s="10"/>
    </row>
    <row r="37" spans="1:14">
      <c r="C37" s="1"/>
      <c r="D37" s="1"/>
      <c r="E37" s="11"/>
      <c r="F37" s="11"/>
      <c r="G37" s="11"/>
      <c r="H37" s="11"/>
      <c r="I37" s="11"/>
      <c r="J37" s="11"/>
      <c r="K37" s="11"/>
      <c r="L37" s="11"/>
      <c r="M37" s="11"/>
      <c r="N37" s="12"/>
    </row>
    <row r="38" spans="1:14">
      <c r="C38" s="1"/>
      <c r="D38" s="1"/>
      <c r="E38" s="11"/>
      <c r="F38" s="11"/>
      <c r="G38" s="11"/>
      <c r="H38" s="11"/>
      <c r="I38" s="11"/>
      <c r="J38" s="11"/>
      <c r="K38" s="11"/>
      <c r="L38" s="11"/>
      <c r="M38" s="11"/>
      <c r="N38" s="12"/>
    </row>
    <row r="39" spans="1:14">
      <c r="C39" s="14"/>
      <c r="D39" s="14"/>
      <c r="E39" s="1"/>
      <c r="F39" s="1"/>
      <c r="G39" s="1"/>
      <c r="H39" s="1"/>
      <c r="I39" s="1"/>
      <c r="J39" s="1"/>
      <c r="K39" s="1"/>
      <c r="L39" s="1"/>
      <c r="M39" s="1"/>
      <c r="N39" s="10"/>
    </row>
  </sheetData>
  <dataValidations count="1">
    <dataValidation type="list" allowBlank="1" showInputMessage="1" showErrorMessage="1" sqref="F6:F22">
      <formula1>#REF!</formula1>
    </dataValidation>
  </dataValidations>
  <pageMargins left="0.7" right="0.7" top="0.75" bottom="0.75" header="0.3" footer="0.3"/>
  <pageSetup paperSize="9" orientation="portrait" r:id="rId1"/>
  <customProperties>
    <customPr name="_pios_id" r:id="rId2"/>
  </customPropertie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'Prices 2021'!$C$12:$C$21</xm:f>
          </x14:formula1>
          <xm:sqref>E8</xm:sqref>
        </x14:dataValidation>
        <x14:dataValidation type="list" allowBlank="1" showInputMessage="1" showErrorMessage="1">
          <x14:formula1>
            <xm:f>'Prices 2021'!$C$44:$C$55</xm:f>
          </x14:formula1>
          <xm:sqref>E22</xm:sqref>
        </x14:dataValidation>
        <x14:dataValidation type="list" allowBlank="1" showInputMessage="1" showErrorMessage="1">
          <x14:formula1>
            <xm:f>'Prices 2021'!$C$42:$C$43</xm:f>
          </x14:formula1>
          <xm:sqref>E20</xm:sqref>
        </x14:dataValidation>
        <x14:dataValidation type="list" allowBlank="1" showInputMessage="1" showErrorMessage="1">
          <x14:formula1>
            <xm:f>'Prices 2021'!$C$39:$C$41</xm:f>
          </x14:formula1>
          <xm:sqref>E18</xm:sqref>
        </x14:dataValidation>
        <x14:dataValidation type="list" allowBlank="1" showInputMessage="1" showErrorMessage="1">
          <x14:formula1>
            <xm:f>'Prices 2021'!$C$35:$C$38</xm:f>
          </x14:formula1>
          <xm:sqref>E16</xm:sqref>
        </x14:dataValidation>
        <x14:dataValidation type="list" allowBlank="1" showInputMessage="1" showErrorMessage="1">
          <x14:formula1>
            <xm:f>'Prices 2021'!$C$30:$C$34</xm:f>
          </x14:formula1>
          <xm:sqref>E14</xm:sqref>
        </x14:dataValidation>
        <x14:dataValidation type="list" allowBlank="1" showInputMessage="1" showErrorMessage="1">
          <x14:formula1>
            <xm:f>'Prices 2021'!$C$26:$C$29</xm:f>
          </x14:formula1>
          <xm:sqref>E12</xm:sqref>
        </x14:dataValidation>
        <x14:dataValidation type="list" allowBlank="1" showInputMessage="1" showErrorMessage="1">
          <x14:formula1>
            <xm:f>'Prices 2021'!$C$22:$C$25</xm:f>
          </x14:formula1>
          <xm:sqref>E10</xm:sqref>
        </x14:dataValidation>
        <x14:dataValidation type="list" allowBlank="1" showInputMessage="1" showErrorMessage="1">
          <x14:formula1>
            <xm:f>'Prices 2021'!$C$3:$C$11</xm:f>
          </x14:formula1>
          <xm:sqref>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9"/>
  <sheetViews>
    <sheetView showGridLines="0" topLeftCell="A4" zoomScale="70" zoomScaleNormal="70" workbookViewId="0">
      <selection activeCell="C28" sqref="C28"/>
    </sheetView>
  </sheetViews>
  <sheetFormatPr defaultColWidth="9.1796875" defaultRowHeight="14.5"/>
  <cols>
    <col min="1" max="1" width="7.54296875" customWidth="1"/>
    <col min="2" max="2" width="3.7265625" customWidth="1"/>
    <col min="3" max="3" width="38.7265625" customWidth="1"/>
    <col min="4" max="4" width="3.7265625" customWidth="1"/>
    <col min="5" max="5" width="74.26953125" customWidth="1"/>
    <col min="6" max="6" width="3.7265625" customWidth="1"/>
    <col min="7" max="7" width="10" customWidth="1"/>
    <col min="8" max="8" width="3.7265625" customWidth="1"/>
    <col min="9" max="9" width="17.453125" customWidth="1"/>
    <col min="10" max="10" width="3.7265625" customWidth="1"/>
    <col min="11" max="11" width="2.7265625" customWidth="1"/>
    <col min="12" max="12" width="95" customWidth="1"/>
    <col min="13" max="13" width="9.1796875" customWidth="1"/>
    <col min="14" max="14" width="12.26953125" style="8" bestFit="1" customWidth="1"/>
  </cols>
  <sheetData>
    <row r="1" spans="2:14" ht="27" customHeight="1"/>
    <row r="2" spans="2:14" ht="40.5" customHeight="1">
      <c r="B2" s="21"/>
      <c r="C2" s="20" t="s">
        <v>178</v>
      </c>
      <c r="D2" s="21"/>
      <c r="E2" s="20" t="s">
        <v>333</v>
      </c>
      <c r="F2" s="21"/>
      <c r="G2" s="21"/>
      <c r="H2" s="21"/>
      <c r="I2" s="21"/>
      <c r="J2" s="21"/>
      <c r="K2" s="19"/>
      <c r="L2" s="43"/>
      <c r="M2" s="19"/>
    </row>
    <row r="3" spans="2:14" ht="9" customHeight="1">
      <c r="B3" s="33"/>
      <c r="C3" s="33"/>
      <c r="D3" s="33"/>
      <c r="E3" s="33"/>
      <c r="F3" s="33"/>
      <c r="G3" s="33"/>
      <c r="H3" s="33"/>
      <c r="I3" s="33"/>
      <c r="J3" s="33"/>
      <c r="K3" s="19"/>
      <c r="L3" s="19"/>
      <c r="M3" s="19"/>
    </row>
    <row r="4" spans="2:14" ht="26.25" customHeight="1">
      <c r="B4" s="21"/>
      <c r="C4" s="125" t="s">
        <v>261</v>
      </c>
      <c r="D4" s="125"/>
      <c r="E4" s="125" t="s">
        <v>238</v>
      </c>
      <c r="F4" s="125"/>
      <c r="G4" s="126" t="s">
        <v>177</v>
      </c>
      <c r="H4" s="125"/>
      <c r="I4" s="127" t="s">
        <v>330</v>
      </c>
      <c r="J4" s="22"/>
      <c r="K4" s="19"/>
      <c r="L4" s="19"/>
      <c r="M4" s="19"/>
    </row>
    <row r="5" spans="2:14" ht="30" customHeight="1">
      <c r="B5" s="33"/>
      <c r="C5" s="33"/>
      <c r="D5" s="33"/>
      <c r="E5" s="33"/>
      <c r="F5" s="33"/>
      <c r="G5" s="23"/>
      <c r="H5" s="24"/>
      <c r="I5" s="25" t="s">
        <v>316</v>
      </c>
      <c r="J5" s="33"/>
      <c r="K5" s="4"/>
      <c r="L5" s="105" t="s">
        <v>230</v>
      </c>
      <c r="M5" s="4"/>
    </row>
    <row r="6" spans="2:14" ht="30" customHeight="1">
      <c r="B6" s="26"/>
      <c r="C6" s="95" t="s">
        <v>231</v>
      </c>
      <c r="D6" s="26"/>
      <c r="E6" s="253" t="s">
        <v>135</v>
      </c>
      <c r="F6" s="29"/>
      <c r="G6" s="100" t="str">
        <f>VLOOKUP($E$6,'Prices 2021'!$C$3:$H$11,2,FALSE)</f>
        <v>C2</v>
      </c>
      <c r="H6" s="30"/>
      <c r="I6" s="109">
        <f>VLOOKUP($E$6,'Prices 2021'!$C$3:$I$11,7,FALSE)</f>
        <v>300</v>
      </c>
      <c r="J6" s="26"/>
      <c r="L6" s="106" t="s">
        <v>270</v>
      </c>
      <c r="N6" s="15"/>
    </row>
    <row r="7" spans="2:14" ht="6" customHeight="1">
      <c r="B7" s="26"/>
      <c r="C7" s="96"/>
      <c r="D7" s="26"/>
      <c r="E7" s="29"/>
      <c r="F7" s="29"/>
      <c r="G7" s="101"/>
      <c r="H7" s="30"/>
      <c r="I7" s="53"/>
      <c r="J7" s="26"/>
      <c r="L7" s="107"/>
      <c r="N7" s="15"/>
    </row>
    <row r="8" spans="2:14" ht="30" customHeight="1">
      <c r="B8" s="26"/>
      <c r="C8" s="95" t="s">
        <v>232</v>
      </c>
      <c r="D8" s="26"/>
      <c r="E8" s="253" t="s">
        <v>284</v>
      </c>
      <c r="F8" s="29"/>
      <c r="G8" s="100" t="str">
        <f>VLOOKUP($E$8,'Prices 2021'!$C$12:$H$21,2,FALSE)</f>
        <v>F08</v>
      </c>
      <c r="H8" s="30"/>
      <c r="I8" s="113">
        <f>VLOOKUP($E$8,'Prices 2021'!$C$12:$I$21,7,FALSE)</f>
        <v>145</v>
      </c>
      <c r="J8" s="26"/>
      <c r="L8" s="108"/>
    </row>
    <row r="9" spans="2:14" ht="6" customHeight="1">
      <c r="B9" s="26"/>
      <c r="C9" s="96"/>
      <c r="D9" s="26"/>
      <c r="E9" s="29"/>
      <c r="F9" s="29"/>
      <c r="G9" s="101"/>
      <c r="H9" s="30"/>
      <c r="I9" s="117"/>
      <c r="J9" s="26"/>
      <c r="L9" s="107"/>
    </row>
    <row r="10" spans="2:14" ht="30" customHeight="1">
      <c r="B10" s="26"/>
      <c r="C10" s="95" t="s">
        <v>233</v>
      </c>
      <c r="D10" s="26"/>
      <c r="E10" s="253" t="s">
        <v>131</v>
      </c>
      <c r="F10" s="29"/>
      <c r="G10" s="100" t="str">
        <f>VLOOKUP($E$10,'Prices 2021'!$C$22:$H$25,2,FALSE)</f>
        <v>L3</v>
      </c>
      <c r="H10" s="30"/>
      <c r="I10" s="113">
        <f>VLOOKUP($E$10,'Prices 2021'!$C$22:$I$25,7,FALSE)</f>
        <v>280</v>
      </c>
      <c r="J10" s="26"/>
      <c r="L10" s="108"/>
    </row>
    <row r="11" spans="2:14" ht="6" customHeight="1">
      <c r="B11" s="26"/>
      <c r="C11" s="97"/>
      <c r="D11" s="26"/>
      <c r="E11" s="29"/>
      <c r="F11" s="29"/>
      <c r="G11" s="101"/>
      <c r="H11" s="30"/>
      <c r="I11" s="117"/>
      <c r="J11" s="26"/>
      <c r="L11" s="107"/>
    </row>
    <row r="12" spans="2:14" ht="30" customHeight="1">
      <c r="B12" s="26"/>
      <c r="C12" s="95" t="s">
        <v>275</v>
      </c>
      <c r="D12" s="26"/>
      <c r="E12" s="253" t="s">
        <v>195</v>
      </c>
      <c r="F12" s="29"/>
      <c r="G12" s="100" t="str">
        <f>VLOOKUP($E$12,'Prices 2021'!$C$26:$H$29,2,FALSE)</f>
        <v>A1</v>
      </c>
      <c r="H12" s="30"/>
      <c r="I12" s="113">
        <f>VLOOKUP($E$12,'Prices 2021'!$C$26:$I$29,7,FALSE)</f>
        <v>386</v>
      </c>
      <c r="J12" s="26"/>
      <c r="L12" s="106" t="s">
        <v>193</v>
      </c>
    </row>
    <row r="13" spans="2:14" ht="6" customHeight="1">
      <c r="B13" s="26"/>
      <c r="C13" s="96"/>
      <c r="D13" s="26"/>
      <c r="E13" s="29"/>
      <c r="F13" s="29"/>
      <c r="G13" s="101"/>
      <c r="H13" s="30"/>
      <c r="I13" s="117"/>
      <c r="J13" s="26"/>
      <c r="L13" s="44"/>
    </row>
    <row r="14" spans="2:14" ht="30" customHeight="1">
      <c r="B14" s="26"/>
      <c r="C14" s="95" t="s">
        <v>276</v>
      </c>
      <c r="D14" s="28"/>
      <c r="E14" s="253" t="s">
        <v>293</v>
      </c>
      <c r="F14" s="29"/>
      <c r="G14" s="100" t="str">
        <f>VLOOKUP($E$14,'Prices 2021'!$C$30:$H$34,2,FALSE)</f>
        <v>H4</v>
      </c>
      <c r="H14" s="30"/>
      <c r="I14" s="113">
        <f>VLOOKUP($E$14,'Prices 2021'!$C$30:$I$34,7,FALSE)</f>
        <v>213</v>
      </c>
      <c r="J14" s="27"/>
      <c r="K14" s="1"/>
      <c r="L14" s="45"/>
      <c r="M14" s="1"/>
      <c r="N14" s="10"/>
    </row>
    <row r="15" spans="2:14" ht="6" customHeight="1">
      <c r="B15" s="26"/>
      <c r="C15" s="96"/>
      <c r="D15" s="28"/>
      <c r="E15" s="29"/>
      <c r="F15" s="29"/>
      <c r="G15" s="101"/>
      <c r="H15" s="30"/>
      <c r="I15" s="117"/>
      <c r="J15" s="27"/>
      <c r="K15" s="1"/>
      <c r="L15" s="44"/>
      <c r="M15" s="1"/>
      <c r="N15" s="10"/>
    </row>
    <row r="16" spans="2:14" ht="30" customHeight="1">
      <c r="B16" s="26"/>
      <c r="C16" s="98" t="s">
        <v>234</v>
      </c>
      <c r="D16" s="27"/>
      <c r="E16" s="253" t="s">
        <v>197</v>
      </c>
      <c r="F16" s="29"/>
      <c r="G16" s="100" t="str">
        <f>VLOOKUP($E$16,'Prices 2021'!$C$35:$H$38,2,FALSE)</f>
        <v>W3</v>
      </c>
      <c r="H16" s="30"/>
      <c r="I16" s="113">
        <f>VLOOKUP($E$16,'Prices 2021'!$C$35:$I$38,7,FALSE)</f>
        <v>94</v>
      </c>
      <c r="J16" s="30"/>
      <c r="K16" s="11"/>
      <c r="L16" s="45"/>
      <c r="M16" s="11"/>
      <c r="N16" s="12"/>
    </row>
    <row r="17" spans="2:14" ht="6" customHeight="1">
      <c r="B17" s="26"/>
      <c r="C17" s="99"/>
      <c r="D17" s="27"/>
      <c r="E17" s="29"/>
      <c r="F17" s="29"/>
      <c r="G17" s="101"/>
      <c r="H17" s="30"/>
      <c r="I17" s="117"/>
      <c r="J17" s="30"/>
      <c r="K17" s="11"/>
      <c r="L17" s="44"/>
      <c r="M17" s="11"/>
      <c r="N17" s="12"/>
    </row>
    <row r="18" spans="2:14" ht="30" customHeight="1">
      <c r="B18" s="26"/>
      <c r="C18" s="95" t="s">
        <v>235</v>
      </c>
      <c r="D18" s="26"/>
      <c r="E18" s="253" t="s">
        <v>140</v>
      </c>
      <c r="F18" s="29"/>
      <c r="G18" s="100" t="str">
        <f>VLOOKUP($E$18,'Prices 2021'!$C$39:$H$41,2,FALSE)</f>
        <v>P1</v>
      </c>
      <c r="H18" s="30"/>
      <c r="I18" s="113">
        <f>VLOOKUP($E$18,'Prices 2021'!$C$39:$I$41,7,FALSE)</f>
        <v>24</v>
      </c>
      <c r="J18" s="27"/>
      <c r="K18" s="1"/>
      <c r="L18" s="45"/>
      <c r="M18" s="1"/>
      <c r="N18" s="10"/>
    </row>
    <row r="19" spans="2:14" ht="6" customHeight="1">
      <c r="B19" s="26"/>
      <c r="C19" s="96"/>
      <c r="D19" s="26"/>
      <c r="E19" s="29"/>
      <c r="F19" s="29"/>
      <c r="G19" s="101"/>
      <c r="H19" s="30"/>
      <c r="I19" s="117"/>
      <c r="J19" s="27"/>
      <c r="K19" s="1"/>
      <c r="L19" s="44"/>
      <c r="M19" s="1"/>
      <c r="N19" s="10"/>
    </row>
    <row r="20" spans="2:14" ht="30" customHeight="1">
      <c r="B20" s="26"/>
      <c r="C20" s="95" t="s">
        <v>236</v>
      </c>
      <c r="D20" s="26"/>
      <c r="E20" s="253" t="s">
        <v>150</v>
      </c>
      <c r="F20" s="29"/>
      <c r="G20" s="100" t="str">
        <f>VLOOKUP($E$20,'Prices 2021'!$C$42:$H$43,2,FALSE)</f>
        <v>Q</v>
      </c>
      <c r="H20" s="30"/>
      <c r="I20" s="113">
        <f>VLOOKUP($E$20,'Prices 2021'!$C$42:$I$43,7,FALSE)</f>
        <v>253</v>
      </c>
      <c r="J20" s="27"/>
      <c r="K20" s="1"/>
      <c r="L20" s="45"/>
      <c r="M20" s="1"/>
      <c r="N20" s="10"/>
    </row>
    <row r="21" spans="2:14" ht="6" customHeight="1">
      <c r="B21" s="26"/>
      <c r="C21" s="96"/>
      <c r="D21" s="26"/>
      <c r="E21" s="29"/>
      <c r="F21" s="29"/>
      <c r="G21" s="102"/>
      <c r="H21" s="30"/>
      <c r="I21" s="117"/>
      <c r="J21" s="27"/>
      <c r="K21" s="1"/>
      <c r="L21" s="44"/>
      <c r="M21" s="1"/>
      <c r="N21" s="10"/>
    </row>
    <row r="22" spans="2:14" ht="30" customHeight="1">
      <c r="B22" s="26"/>
      <c r="C22" s="95" t="s">
        <v>237</v>
      </c>
      <c r="D22" s="26"/>
      <c r="E22" s="253" t="s">
        <v>142</v>
      </c>
      <c r="F22" s="29"/>
      <c r="G22" s="100" t="str">
        <f>VLOOKUP($E$22,'Prices 2021'!$C$44:$H$55,2,FALSE)</f>
        <v>C02</v>
      </c>
      <c r="H22" s="30"/>
      <c r="I22" s="113">
        <f>VLOOKUP($E$22,'Prices 2021'!$C$44:$I$55,7,FALSE)</f>
        <v>131</v>
      </c>
      <c r="J22" s="27"/>
      <c r="K22" s="1"/>
      <c r="L22" s="45"/>
      <c r="M22" s="1"/>
      <c r="N22" s="10"/>
    </row>
    <row r="23" spans="2:14">
      <c r="B23" s="26"/>
      <c r="C23" s="26"/>
      <c r="D23" s="26"/>
      <c r="E23" s="26"/>
      <c r="F23" s="26"/>
      <c r="G23" s="26"/>
      <c r="H23" s="26"/>
      <c r="I23" s="26"/>
      <c r="J23" s="30"/>
      <c r="K23" s="11"/>
      <c r="L23" s="11"/>
      <c r="M23" s="11"/>
      <c r="N23" s="12"/>
    </row>
    <row r="24" spans="2:14" ht="37" customHeight="1">
      <c r="B24" s="33"/>
      <c r="C24" s="32" t="s">
        <v>179</v>
      </c>
      <c r="D24" s="33"/>
      <c r="E24" s="31" t="str">
        <f>CONCATENATE("A_PremAire-",G6,"-",G8,"-",G10,"-",G12,"-",G14,"-",G16,"-",G18,"-",G20,"-",G22)</f>
        <v>A_PremAire-C2-F08-L3-A1-H4-W3-P1-Q-C02</v>
      </c>
      <c r="F24" s="33"/>
      <c r="G24" s="36"/>
      <c r="H24" s="36"/>
      <c r="I24" s="36"/>
      <c r="J24" s="30"/>
      <c r="K24" s="11"/>
      <c r="L24" s="11"/>
      <c r="M24" s="11"/>
      <c r="N24" s="12"/>
    </row>
    <row r="25" spans="2:14" ht="23">
      <c r="B25" s="33"/>
      <c r="C25" s="39"/>
      <c r="D25" s="37"/>
      <c r="E25" s="39"/>
      <c r="F25" s="37"/>
      <c r="G25" s="37"/>
      <c r="H25" s="37"/>
      <c r="I25" s="37"/>
      <c r="J25" s="30"/>
      <c r="K25" s="11"/>
      <c r="L25" s="11"/>
      <c r="M25" s="11"/>
      <c r="N25" s="12"/>
    </row>
    <row r="26" spans="2:14">
      <c r="B26" s="33"/>
      <c r="C26" s="36"/>
      <c r="D26" s="33"/>
      <c r="E26" s="33"/>
      <c r="F26" s="33"/>
      <c r="G26" s="36"/>
      <c r="H26" s="36"/>
      <c r="I26" s="36"/>
      <c r="J26" s="26"/>
    </row>
    <row r="27" spans="2:14" ht="23.5" thickBot="1">
      <c r="B27" s="33"/>
      <c r="C27" s="32" t="s">
        <v>331</v>
      </c>
      <c r="D27" s="33"/>
      <c r="E27" s="40">
        <f>SUM(I6:I22)</f>
        <v>1826</v>
      </c>
      <c r="F27" s="33"/>
      <c r="G27" s="36"/>
      <c r="H27" s="36"/>
      <c r="I27" s="33"/>
      <c r="J27" s="27"/>
      <c r="K27" s="1"/>
      <c r="L27" s="1"/>
      <c r="M27" s="1"/>
      <c r="N27" s="10"/>
    </row>
    <row r="28" spans="2:14" ht="24" thickTop="1" thickBot="1">
      <c r="B28" s="34"/>
      <c r="C28" s="51" t="s">
        <v>186</v>
      </c>
      <c r="D28" s="52"/>
      <c r="E28" s="254">
        <v>0</v>
      </c>
      <c r="F28" s="33"/>
      <c r="G28" s="34"/>
      <c r="H28" s="35"/>
      <c r="I28" s="33"/>
      <c r="J28" s="30"/>
      <c r="K28" s="11"/>
      <c r="L28" s="11"/>
      <c r="M28" s="11"/>
      <c r="N28" s="12"/>
    </row>
    <row r="29" spans="2:14" ht="24" thickTop="1" thickBot="1">
      <c r="B29" s="34"/>
      <c r="C29" s="38" t="s">
        <v>185</v>
      </c>
      <c r="D29" s="33"/>
      <c r="E29" s="41">
        <f>E27-(E27*E28)</f>
        <v>1826</v>
      </c>
      <c r="F29" s="33"/>
      <c r="G29" s="34"/>
      <c r="H29" s="35"/>
      <c r="I29" s="33"/>
      <c r="J29" s="30"/>
      <c r="K29" s="11"/>
      <c r="L29" s="11"/>
      <c r="M29" s="11"/>
      <c r="N29" s="12"/>
    </row>
    <row r="30" spans="2:14" ht="23.5" thickTop="1">
      <c r="B30" s="34"/>
      <c r="C30" s="51" t="s">
        <v>187</v>
      </c>
      <c r="D30" s="52"/>
      <c r="E30" s="255">
        <v>1</v>
      </c>
      <c r="F30" s="33"/>
      <c r="G30" s="34"/>
      <c r="H30" s="35"/>
      <c r="I30" s="33"/>
      <c r="J30" s="30"/>
      <c r="K30" s="11"/>
      <c r="L30" s="11"/>
      <c r="M30" s="11"/>
      <c r="N30" s="12"/>
    </row>
    <row r="31" spans="2:14" ht="23.5" thickBot="1">
      <c r="B31" s="34"/>
      <c r="C31" s="38" t="s">
        <v>188</v>
      </c>
      <c r="D31" s="33"/>
      <c r="E31" s="41">
        <f>E30*E29</f>
        <v>1826</v>
      </c>
      <c r="F31" s="33"/>
      <c r="G31" s="34"/>
      <c r="H31" s="35"/>
      <c r="I31" s="33"/>
      <c r="J31" s="30"/>
      <c r="K31" s="11"/>
      <c r="L31" s="11"/>
      <c r="M31" s="11"/>
      <c r="N31" s="12"/>
    </row>
    <row r="32" spans="2:14" ht="15" thickTop="1">
      <c r="B32" s="33"/>
      <c r="C32" s="33"/>
      <c r="D32" s="33"/>
      <c r="E32" s="33"/>
      <c r="F32" s="33"/>
      <c r="G32" s="33"/>
      <c r="H32" s="33"/>
      <c r="I32" s="33"/>
      <c r="J32" s="27"/>
      <c r="K32" s="1"/>
      <c r="L32" s="1"/>
      <c r="M32" s="1"/>
      <c r="N32" s="10"/>
    </row>
    <row r="33" spans="1:14">
      <c r="A33" s="4"/>
      <c r="B33" s="42"/>
      <c r="D33" s="42"/>
      <c r="E33" s="42"/>
      <c r="F33" s="42"/>
      <c r="G33" s="42"/>
      <c r="H33" s="42"/>
      <c r="I33" s="42"/>
      <c r="J33" s="1"/>
      <c r="K33" s="1"/>
      <c r="L33" s="1"/>
      <c r="M33" s="1"/>
      <c r="N33" s="10"/>
    </row>
    <row r="34" spans="1:14">
      <c r="A34" s="4"/>
      <c r="C34" s="257" t="s">
        <v>327</v>
      </c>
      <c r="D34" s="257" t="str">
        <f>I5</f>
        <v>Italy</v>
      </c>
      <c r="E34" s="258"/>
      <c r="J34" s="1"/>
      <c r="K34" s="1"/>
      <c r="L34" s="1"/>
      <c r="M34" s="1"/>
      <c r="N34" s="10"/>
    </row>
    <row r="35" spans="1:14">
      <c r="C35" s="258"/>
      <c r="J35" s="1"/>
      <c r="K35" s="1"/>
      <c r="L35" s="1"/>
      <c r="M35" s="1"/>
      <c r="N35" s="10"/>
    </row>
    <row r="36" spans="1:14">
      <c r="J36" s="1"/>
      <c r="K36" s="1"/>
      <c r="L36" s="1"/>
      <c r="M36" s="1"/>
      <c r="N36" s="10"/>
    </row>
    <row r="37" spans="1:14">
      <c r="C37" s="1"/>
      <c r="D37" s="1"/>
      <c r="E37" s="11"/>
      <c r="F37" s="11"/>
      <c r="G37" s="11"/>
      <c r="H37" s="11"/>
      <c r="I37" s="11"/>
      <c r="J37" s="11"/>
      <c r="K37" s="11"/>
      <c r="L37" s="11"/>
      <c r="M37" s="11"/>
      <c r="N37" s="12"/>
    </row>
    <row r="38" spans="1:14">
      <c r="C38" s="1"/>
      <c r="D38" s="1"/>
      <c r="E38" s="11"/>
      <c r="F38" s="11"/>
      <c r="G38" s="11"/>
      <c r="H38" s="11"/>
      <c r="I38" s="11"/>
      <c r="J38" s="11"/>
      <c r="K38" s="11"/>
      <c r="L38" s="11"/>
      <c r="M38" s="11"/>
      <c r="N38" s="12"/>
    </row>
    <row r="39" spans="1:14">
      <c r="C39" s="14"/>
      <c r="D39" s="14"/>
      <c r="E39" s="1"/>
      <c r="F39" s="1"/>
      <c r="G39" s="1"/>
      <c r="H39" s="1"/>
      <c r="I39" s="1"/>
      <c r="J39" s="1"/>
      <c r="K39" s="1"/>
      <c r="L39" s="1"/>
      <c r="M39" s="1"/>
      <c r="N39" s="10"/>
    </row>
  </sheetData>
  <dataValidations count="1">
    <dataValidation type="list" allowBlank="1" showInputMessage="1" showErrorMessage="1" sqref="F6:F22">
      <formula1>#REF!</formula1>
    </dataValidation>
  </dataValidations>
  <pageMargins left="0.7" right="0.7" top="0.75" bottom="0.75" header="0.3" footer="0.3"/>
  <pageSetup paperSize="9" orientation="portrait" r:id="rId1"/>
  <customProperties>
    <customPr name="_pios_id" r:id="rId2"/>
  </customPropertie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'Prices 2021'!$C$3:$C$11</xm:f>
          </x14:formula1>
          <xm:sqref>E6</xm:sqref>
        </x14:dataValidation>
        <x14:dataValidation type="list" allowBlank="1" showInputMessage="1" showErrorMessage="1">
          <x14:formula1>
            <xm:f>'Prices 2021'!$C$22:$C$25</xm:f>
          </x14:formula1>
          <xm:sqref>E10</xm:sqref>
        </x14:dataValidation>
        <x14:dataValidation type="list" allowBlank="1" showInputMessage="1" showErrorMessage="1">
          <x14:formula1>
            <xm:f>'Prices 2021'!$C$26:$C$29</xm:f>
          </x14:formula1>
          <xm:sqref>E12</xm:sqref>
        </x14:dataValidation>
        <x14:dataValidation type="list" allowBlank="1" showInputMessage="1" showErrorMessage="1">
          <x14:formula1>
            <xm:f>'Prices 2021'!$C$30:$C$34</xm:f>
          </x14:formula1>
          <xm:sqref>E14</xm:sqref>
        </x14:dataValidation>
        <x14:dataValidation type="list" allowBlank="1" showInputMessage="1" showErrorMessage="1">
          <x14:formula1>
            <xm:f>'Prices 2021'!$C$35:$C$38</xm:f>
          </x14:formula1>
          <xm:sqref>E16</xm:sqref>
        </x14:dataValidation>
        <x14:dataValidation type="list" allowBlank="1" showInputMessage="1" showErrorMessage="1">
          <x14:formula1>
            <xm:f>'Prices 2021'!$C$39:$C$41</xm:f>
          </x14:formula1>
          <xm:sqref>E18</xm:sqref>
        </x14:dataValidation>
        <x14:dataValidation type="list" allowBlank="1" showInputMessage="1" showErrorMessage="1">
          <x14:formula1>
            <xm:f>'Prices 2021'!$C$42:$C$43</xm:f>
          </x14:formula1>
          <xm:sqref>E20</xm:sqref>
        </x14:dataValidation>
        <x14:dataValidation type="list" allowBlank="1" showInputMessage="1" showErrorMessage="1">
          <x14:formula1>
            <xm:f>'Prices 2021'!$C$44:$C$55</xm:f>
          </x14:formula1>
          <xm:sqref>E22</xm:sqref>
        </x14:dataValidation>
        <x14:dataValidation type="list" allowBlank="1" showInputMessage="1" showErrorMessage="1">
          <x14:formula1>
            <xm:f>'Prices 2021'!$C$12:$C$21</xm:f>
          </x14:formula1>
          <xm:sqref>E8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showGridLines="0" zoomScale="70" zoomScaleNormal="70" workbookViewId="0">
      <selection activeCell="C28" sqref="C28"/>
    </sheetView>
  </sheetViews>
  <sheetFormatPr defaultColWidth="9.1796875" defaultRowHeight="14.5"/>
  <cols>
    <col min="1" max="1" width="7.54296875" customWidth="1"/>
    <col min="2" max="2" width="3.7265625" customWidth="1"/>
    <col min="3" max="3" width="38.7265625" customWidth="1"/>
    <col min="4" max="4" width="3.7265625" customWidth="1"/>
    <col min="5" max="5" width="74.26953125" customWidth="1"/>
    <col min="6" max="6" width="3.7265625" customWidth="1"/>
    <col min="7" max="7" width="10" customWidth="1"/>
    <col min="8" max="8" width="3.7265625" customWidth="1"/>
    <col min="9" max="9" width="17.26953125" customWidth="1"/>
    <col min="10" max="10" width="3.7265625" customWidth="1"/>
    <col min="11" max="11" width="2.7265625" customWidth="1"/>
    <col min="12" max="12" width="95" customWidth="1"/>
    <col min="13" max="13" width="9.1796875" customWidth="1"/>
    <col min="14" max="14" width="12.26953125" style="8" bestFit="1" customWidth="1"/>
  </cols>
  <sheetData>
    <row r="1" spans="2:14" ht="27" customHeight="1"/>
    <row r="2" spans="2:14" ht="40.5" customHeight="1">
      <c r="B2" s="21"/>
      <c r="C2" s="20" t="s">
        <v>178</v>
      </c>
      <c r="D2" s="21"/>
      <c r="E2" s="20" t="s">
        <v>334</v>
      </c>
      <c r="F2" s="21"/>
      <c r="G2" s="21"/>
      <c r="H2" s="21"/>
      <c r="I2" s="21"/>
      <c r="J2" s="21"/>
      <c r="K2" s="19"/>
      <c r="L2" s="43"/>
      <c r="M2" s="19"/>
    </row>
    <row r="3" spans="2:14" ht="9" customHeight="1">
      <c r="B3" s="33"/>
      <c r="C3" s="33"/>
      <c r="D3" s="33"/>
      <c r="E3" s="33"/>
      <c r="F3" s="33"/>
      <c r="G3" s="33"/>
      <c r="H3" s="33"/>
      <c r="I3" s="33"/>
      <c r="J3" s="33"/>
      <c r="K3" s="19"/>
      <c r="L3" s="19"/>
      <c r="M3" s="19"/>
    </row>
    <row r="4" spans="2:14" ht="26.25" customHeight="1">
      <c r="B4" s="21"/>
      <c r="C4" s="125" t="s">
        <v>261</v>
      </c>
      <c r="D4" s="125"/>
      <c r="E4" s="125" t="s">
        <v>238</v>
      </c>
      <c r="F4" s="125"/>
      <c r="G4" s="126" t="s">
        <v>177</v>
      </c>
      <c r="H4" s="125"/>
      <c r="I4" s="127" t="s">
        <v>330</v>
      </c>
      <c r="J4" s="22"/>
      <c r="K4" s="19"/>
      <c r="L4" s="19"/>
      <c r="M4" s="19"/>
    </row>
    <row r="5" spans="2:14" ht="30" customHeight="1">
      <c r="B5" s="33"/>
      <c r="C5" s="33"/>
      <c r="D5" s="33"/>
      <c r="E5" s="33"/>
      <c r="F5" s="33"/>
      <c r="G5" s="23"/>
      <c r="H5" s="24"/>
      <c r="I5" s="25" t="s">
        <v>183</v>
      </c>
      <c r="J5" s="33"/>
      <c r="K5" s="4"/>
      <c r="L5" s="105" t="s">
        <v>230</v>
      </c>
      <c r="M5" s="4"/>
    </row>
    <row r="6" spans="2:14" ht="30" customHeight="1">
      <c r="B6" s="26"/>
      <c r="C6" s="95" t="s">
        <v>231</v>
      </c>
      <c r="D6" s="26"/>
      <c r="E6" s="253" t="s">
        <v>135</v>
      </c>
      <c r="F6" s="29"/>
      <c r="G6" s="100" t="str">
        <f>VLOOKUP($E$6,'Prices 2021'!$C$3:$H$11,2,FALSE)</f>
        <v>C2</v>
      </c>
      <c r="H6" s="30"/>
      <c r="I6" s="111">
        <f>VLOOKUP($E$6,'Prices 2021'!$C$3:$H$11,5,FALSE)</f>
        <v>459</v>
      </c>
      <c r="J6" s="26"/>
      <c r="L6" s="106" t="s">
        <v>270</v>
      </c>
      <c r="N6" s="15"/>
    </row>
    <row r="7" spans="2:14" ht="6" customHeight="1">
      <c r="B7" s="26"/>
      <c r="C7" s="96"/>
      <c r="D7" s="26"/>
      <c r="E7" s="29"/>
      <c r="F7" s="29"/>
      <c r="G7" s="101"/>
      <c r="H7" s="30"/>
      <c r="I7" s="103"/>
      <c r="J7" s="26"/>
      <c r="L7" s="107"/>
      <c r="N7" s="15"/>
    </row>
    <row r="8" spans="2:14" ht="30" customHeight="1">
      <c r="B8" s="26"/>
      <c r="C8" s="95" t="s">
        <v>232</v>
      </c>
      <c r="D8" s="26"/>
      <c r="E8" s="253" t="s">
        <v>284</v>
      </c>
      <c r="F8" s="29"/>
      <c r="G8" s="100" t="str">
        <f>VLOOKUP($E$8,'Prices 2021'!$C$12:$H$21,2,FALSE)</f>
        <v>F08</v>
      </c>
      <c r="H8" s="30"/>
      <c r="I8" s="115">
        <f>VLOOKUP($E$8,'Prices 2021'!$C$12:$H$21,5,FALSE)</f>
        <v>222</v>
      </c>
      <c r="J8" s="26"/>
      <c r="L8" s="108"/>
    </row>
    <row r="9" spans="2:14" ht="6" customHeight="1">
      <c r="B9" s="26"/>
      <c r="C9" s="96"/>
      <c r="D9" s="26"/>
      <c r="E9" s="29"/>
      <c r="F9" s="29"/>
      <c r="G9" s="101"/>
      <c r="H9" s="30"/>
      <c r="I9" s="119"/>
      <c r="J9" s="26"/>
      <c r="L9" s="107"/>
    </row>
    <row r="10" spans="2:14" ht="30" customHeight="1">
      <c r="B10" s="26"/>
      <c r="C10" s="95" t="s">
        <v>233</v>
      </c>
      <c r="D10" s="26"/>
      <c r="E10" s="253" t="s">
        <v>131</v>
      </c>
      <c r="F10" s="29"/>
      <c r="G10" s="100" t="str">
        <f>VLOOKUP($E$10,'Prices 2021'!$C$22:$H$25,2,FALSE)</f>
        <v>L3</v>
      </c>
      <c r="H10" s="30"/>
      <c r="I10" s="115">
        <f>VLOOKUP($E$10,'Prices 2021'!$C$22:$H$25,5,FALSE)</f>
        <v>428</v>
      </c>
      <c r="J10" s="26"/>
      <c r="L10" s="108"/>
    </row>
    <row r="11" spans="2:14" ht="6" customHeight="1">
      <c r="B11" s="26"/>
      <c r="C11" s="97"/>
      <c r="D11" s="26"/>
      <c r="E11" s="29"/>
      <c r="F11" s="29"/>
      <c r="G11" s="101"/>
      <c r="H11" s="30"/>
      <c r="I11" s="119"/>
      <c r="J11" s="26"/>
      <c r="L11" s="107"/>
    </row>
    <row r="12" spans="2:14" ht="30" customHeight="1">
      <c r="B12" s="26"/>
      <c r="C12" s="95" t="s">
        <v>275</v>
      </c>
      <c r="D12" s="26"/>
      <c r="E12" s="253" t="s">
        <v>195</v>
      </c>
      <c r="F12" s="29"/>
      <c r="G12" s="100" t="str">
        <f>VLOOKUP($E$12,'Prices 2021'!$C$26:$H$29,2,FALSE)</f>
        <v>A1</v>
      </c>
      <c r="H12" s="30"/>
      <c r="I12" s="115">
        <f>VLOOKUP($E$12,'Prices 2021'!$C$26:$H$29,5,FALSE)</f>
        <v>592</v>
      </c>
      <c r="J12" s="26"/>
      <c r="L12" s="106" t="s">
        <v>193</v>
      </c>
    </row>
    <row r="13" spans="2:14" ht="6" customHeight="1">
      <c r="B13" s="26"/>
      <c r="C13" s="96"/>
      <c r="D13" s="26"/>
      <c r="E13" s="29"/>
      <c r="F13" s="29"/>
      <c r="G13" s="101"/>
      <c r="H13" s="30"/>
      <c r="I13" s="119"/>
      <c r="J13" s="26"/>
      <c r="L13" s="44"/>
    </row>
    <row r="14" spans="2:14" ht="30" customHeight="1">
      <c r="B14" s="26"/>
      <c r="C14" s="95" t="s">
        <v>276</v>
      </c>
      <c r="D14" s="28"/>
      <c r="E14" s="253" t="s">
        <v>293</v>
      </c>
      <c r="F14" s="29"/>
      <c r="G14" s="100" t="str">
        <f>VLOOKUP($E$14,'Prices 2021'!$C$30:$H$34,2,FALSE)</f>
        <v>H4</v>
      </c>
      <c r="H14" s="30"/>
      <c r="I14" s="115">
        <f>VLOOKUP($E$14,'Prices 2021'!$C$30:$H$34,5,FALSE)</f>
        <v>325</v>
      </c>
      <c r="J14" s="27"/>
      <c r="K14" s="1"/>
      <c r="L14" s="45"/>
      <c r="M14" s="1"/>
      <c r="N14" s="10"/>
    </row>
    <row r="15" spans="2:14" ht="6" customHeight="1">
      <c r="B15" s="26"/>
      <c r="C15" s="96"/>
      <c r="D15" s="28"/>
      <c r="E15" s="29"/>
      <c r="F15" s="29"/>
      <c r="G15" s="101"/>
      <c r="H15" s="30"/>
      <c r="I15" s="119"/>
      <c r="J15" s="27"/>
      <c r="K15" s="1"/>
      <c r="L15" s="44"/>
      <c r="M15" s="1"/>
      <c r="N15" s="10"/>
    </row>
    <row r="16" spans="2:14" ht="30" customHeight="1">
      <c r="B16" s="26"/>
      <c r="C16" s="98" t="s">
        <v>234</v>
      </c>
      <c r="D16" s="27"/>
      <c r="E16" s="253" t="s">
        <v>197</v>
      </c>
      <c r="F16" s="29"/>
      <c r="G16" s="100" t="str">
        <f>VLOOKUP($E$16,'Prices 2021'!$C$35:$H$38,2,FALSE)</f>
        <v>W3</v>
      </c>
      <c r="H16" s="30"/>
      <c r="I16" s="115">
        <f>VLOOKUP($E$16,'Prices 2021'!$C$35:$H$38,5,FALSE)</f>
        <v>146</v>
      </c>
      <c r="J16" s="30"/>
      <c r="K16" s="11"/>
      <c r="L16" s="45"/>
      <c r="M16" s="11"/>
      <c r="N16" s="12"/>
    </row>
    <row r="17" spans="2:14" ht="6" customHeight="1">
      <c r="B17" s="26"/>
      <c r="C17" s="99"/>
      <c r="D17" s="27"/>
      <c r="E17" s="29"/>
      <c r="F17" s="29"/>
      <c r="G17" s="101"/>
      <c r="H17" s="30"/>
      <c r="I17" s="119"/>
      <c r="J17" s="30"/>
      <c r="K17" s="11"/>
      <c r="L17" s="44"/>
      <c r="M17" s="11"/>
      <c r="N17" s="12"/>
    </row>
    <row r="18" spans="2:14" ht="30" customHeight="1">
      <c r="B18" s="26"/>
      <c r="C18" s="95" t="s">
        <v>235</v>
      </c>
      <c r="D18" s="26"/>
      <c r="E18" s="253" t="s">
        <v>140</v>
      </c>
      <c r="F18" s="29"/>
      <c r="G18" s="100" t="str">
        <f>VLOOKUP($E$18,'Prices 2021'!$C$39:$H$41,2,FALSE)</f>
        <v>P1</v>
      </c>
      <c r="H18" s="30"/>
      <c r="I18" s="115">
        <f>VLOOKUP($E$18,'Prices 2021'!$C$39:$H$41,5,FALSE)</f>
        <v>35</v>
      </c>
      <c r="J18" s="27"/>
      <c r="K18" s="1"/>
      <c r="L18" s="45"/>
      <c r="M18" s="1"/>
      <c r="N18" s="10"/>
    </row>
    <row r="19" spans="2:14" ht="6" customHeight="1">
      <c r="B19" s="26"/>
      <c r="C19" s="96"/>
      <c r="D19" s="26"/>
      <c r="E19" s="29"/>
      <c r="F19" s="29"/>
      <c r="G19" s="101"/>
      <c r="H19" s="30"/>
      <c r="I19" s="119"/>
      <c r="J19" s="27"/>
      <c r="K19" s="1"/>
      <c r="L19" s="44"/>
      <c r="M19" s="1"/>
      <c r="N19" s="10"/>
    </row>
    <row r="20" spans="2:14" ht="30" customHeight="1">
      <c r="B20" s="26"/>
      <c r="C20" s="95" t="s">
        <v>236</v>
      </c>
      <c r="D20" s="26"/>
      <c r="E20" s="253" t="s">
        <v>150</v>
      </c>
      <c r="F20" s="29"/>
      <c r="G20" s="100" t="str">
        <f>VLOOKUP($E$20,'Prices 2021'!$C$42:$H$43,2,FALSE)</f>
        <v>Q</v>
      </c>
      <c r="H20" s="30"/>
      <c r="I20" s="115">
        <f>VLOOKUP($E$20,'Prices 2021'!$C$42:$H$43,5,FALSE)</f>
        <v>387</v>
      </c>
      <c r="J20" s="27"/>
      <c r="K20" s="1"/>
      <c r="L20" s="45"/>
      <c r="M20" s="1"/>
      <c r="N20" s="10"/>
    </row>
    <row r="21" spans="2:14" ht="6" customHeight="1">
      <c r="B21" s="26"/>
      <c r="C21" s="96"/>
      <c r="D21" s="26"/>
      <c r="E21" s="29"/>
      <c r="F21" s="29"/>
      <c r="G21" s="102"/>
      <c r="H21" s="30"/>
      <c r="I21" s="119"/>
      <c r="J21" s="27"/>
      <c r="K21" s="1"/>
      <c r="L21" s="44"/>
      <c r="M21" s="1"/>
      <c r="N21" s="10"/>
    </row>
    <row r="22" spans="2:14" ht="30" customHeight="1">
      <c r="B22" s="26"/>
      <c r="C22" s="95" t="s">
        <v>237</v>
      </c>
      <c r="D22" s="26"/>
      <c r="E22" s="253" t="s">
        <v>142</v>
      </c>
      <c r="F22" s="29"/>
      <c r="G22" s="100" t="str">
        <f>VLOOKUP($E$22,'Prices 2021'!$C$44:$H$55,2,FALSE)</f>
        <v>C02</v>
      </c>
      <c r="H22" s="30"/>
      <c r="I22" s="115">
        <f>VLOOKUP($E$22,'Prices 2021'!$C$44:$H$55,5,FALSE)</f>
        <v>202</v>
      </c>
      <c r="J22" s="27"/>
      <c r="K22" s="1"/>
      <c r="L22" s="45"/>
      <c r="M22" s="1"/>
      <c r="N22" s="10"/>
    </row>
    <row r="23" spans="2:14">
      <c r="B23" s="26"/>
      <c r="C23" s="26"/>
      <c r="D23" s="26"/>
      <c r="E23" s="26"/>
      <c r="F23" s="26"/>
      <c r="G23" s="26"/>
      <c r="H23" s="26"/>
      <c r="I23" s="26"/>
      <c r="J23" s="30"/>
      <c r="K23" s="11"/>
      <c r="L23" s="11"/>
      <c r="M23" s="11"/>
      <c r="N23" s="12"/>
    </row>
    <row r="24" spans="2:14" ht="37" customHeight="1">
      <c r="B24" s="33"/>
      <c r="C24" s="32" t="s">
        <v>179</v>
      </c>
      <c r="D24" s="33"/>
      <c r="E24" s="31" t="str">
        <f>CONCATENATE("A_PremAire-",G6,"-",G8,"-",G10,"-",G12,"-",G14,"-",G16,"-",G18,"-",G20,"-",G22)</f>
        <v>A_PremAire-C2-F08-L3-A1-H4-W3-P1-Q-C02</v>
      </c>
      <c r="F24" s="33"/>
      <c r="G24" s="36"/>
      <c r="H24" s="36"/>
      <c r="I24" s="26"/>
      <c r="J24" s="30"/>
      <c r="K24" s="11"/>
      <c r="L24" s="11"/>
      <c r="M24" s="11"/>
      <c r="N24" s="12"/>
    </row>
    <row r="25" spans="2:14" ht="23">
      <c r="B25" s="33"/>
      <c r="C25" s="39"/>
      <c r="D25" s="37"/>
      <c r="E25" s="39"/>
      <c r="F25" s="37"/>
      <c r="G25" s="37"/>
      <c r="H25" s="37"/>
      <c r="I25" s="37"/>
      <c r="J25" s="30"/>
      <c r="K25" s="11"/>
      <c r="L25" s="11"/>
      <c r="M25" s="11"/>
      <c r="N25" s="12"/>
    </row>
    <row r="26" spans="2:14">
      <c r="B26" s="33"/>
      <c r="C26" s="36"/>
      <c r="D26" s="33"/>
      <c r="E26" s="33"/>
      <c r="F26" s="33"/>
      <c r="G26" s="36"/>
      <c r="H26" s="36"/>
      <c r="I26" s="33"/>
      <c r="J26" s="26"/>
    </row>
    <row r="27" spans="2:14" ht="23.5" thickBot="1">
      <c r="B27" s="33"/>
      <c r="C27" s="32" t="s">
        <v>331</v>
      </c>
      <c r="D27" s="33"/>
      <c r="E27" s="248">
        <f>SUM(I6:I22)</f>
        <v>2796</v>
      </c>
      <c r="F27" s="33"/>
      <c r="G27" s="36"/>
      <c r="H27" s="36"/>
      <c r="I27" s="33"/>
      <c r="J27" s="27"/>
      <c r="K27" s="1"/>
      <c r="L27" s="1"/>
      <c r="M27" s="1"/>
      <c r="N27" s="10"/>
    </row>
    <row r="28" spans="2:14" ht="24" thickTop="1" thickBot="1">
      <c r="B28" s="34"/>
      <c r="C28" s="51" t="s">
        <v>186</v>
      </c>
      <c r="D28" s="52"/>
      <c r="E28" s="254">
        <v>0</v>
      </c>
      <c r="F28" s="33"/>
      <c r="G28" s="34"/>
      <c r="H28" s="35"/>
      <c r="I28" s="34"/>
      <c r="J28" s="30"/>
      <c r="K28" s="11"/>
      <c r="L28" s="11"/>
      <c r="M28" s="11"/>
      <c r="N28" s="12"/>
    </row>
    <row r="29" spans="2:14" ht="24" thickTop="1" thickBot="1">
      <c r="B29" s="34"/>
      <c r="C29" s="38" t="s">
        <v>185</v>
      </c>
      <c r="D29" s="33"/>
      <c r="E29" s="249">
        <f>E27-(E27*E28)</f>
        <v>2796</v>
      </c>
      <c r="F29" s="33"/>
      <c r="G29" s="34"/>
      <c r="H29" s="35"/>
      <c r="I29" s="34"/>
      <c r="J29" s="30"/>
      <c r="K29" s="11"/>
      <c r="L29" s="11"/>
      <c r="M29" s="11"/>
      <c r="N29" s="12"/>
    </row>
    <row r="30" spans="2:14" ht="23.5" thickTop="1">
      <c r="B30" s="34"/>
      <c r="C30" s="51" t="s">
        <v>187</v>
      </c>
      <c r="D30" s="52"/>
      <c r="E30" s="255">
        <v>1</v>
      </c>
      <c r="F30" s="33"/>
      <c r="G30" s="34"/>
      <c r="H30" s="35"/>
      <c r="I30" s="34"/>
      <c r="J30" s="30"/>
      <c r="K30" s="11"/>
      <c r="L30" s="11"/>
      <c r="M30" s="11"/>
      <c r="N30" s="12"/>
    </row>
    <row r="31" spans="2:14" ht="23.5" thickBot="1">
      <c r="B31" s="34"/>
      <c r="C31" s="38" t="s">
        <v>188</v>
      </c>
      <c r="D31" s="33"/>
      <c r="E31" s="249">
        <f>E30*E29</f>
        <v>2796</v>
      </c>
      <c r="F31" s="33"/>
      <c r="G31" s="34"/>
      <c r="H31" s="35"/>
      <c r="I31" s="34"/>
      <c r="J31" s="30"/>
      <c r="K31" s="11"/>
      <c r="L31" s="11"/>
      <c r="M31" s="11"/>
      <c r="N31" s="12"/>
    </row>
    <row r="32" spans="2:14" ht="15" thickTop="1">
      <c r="B32" s="33"/>
      <c r="C32" s="33"/>
      <c r="D32" s="33"/>
      <c r="E32" s="33"/>
      <c r="F32" s="33"/>
      <c r="G32" s="33"/>
      <c r="H32" s="33"/>
      <c r="I32" s="33"/>
      <c r="J32" s="27"/>
      <c r="K32" s="1"/>
      <c r="L32" s="1"/>
      <c r="M32" s="1"/>
      <c r="N32" s="10"/>
    </row>
    <row r="33" spans="1:14">
      <c r="A33" s="4"/>
      <c r="B33" s="42"/>
      <c r="D33" s="42"/>
      <c r="E33" s="42"/>
      <c r="F33" s="42"/>
      <c r="G33" s="42"/>
      <c r="H33" s="42"/>
      <c r="I33" s="94"/>
      <c r="J33" s="1"/>
      <c r="K33" s="1"/>
      <c r="L33" s="1"/>
      <c r="M33" s="1"/>
      <c r="N33" s="10"/>
    </row>
    <row r="34" spans="1:14">
      <c r="A34" s="4"/>
      <c r="C34" s="257" t="s">
        <v>327</v>
      </c>
      <c r="D34" s="257" t="str">
        <f>I5</f>
        <v>Swiss</v>
      </c>
      <c r="E34" s="258"/>
      <c r="I34" s="94"/>
      <c r="J34" s="1"/>
      <c r="K34" s="1"/>
      <c r="L34" s="1"/>
      <c r="M34" s="1"/>
      <c r="N34" s="10"/>
    </row>
    <row r="35" spans="1:14">
      <c r="C35" s="258"/>
      <c r="I35" s="11"/>
      <c r="J35" s="1"/>
      <c r="K35" s="1"/>
      <c r="L35" s="1"/>
      <c r="M35" s="1"/>
      <c r="N35" s="10"/>
    </row>
    <row r="36" spans="1:14">
      <c r="I36" s="11"/>
      <c r="J36" s="1"/>
      <c r="K36" s="1"/>
      <c r="L36" s="1"/>
      <c r="M36" s="1"/>
      <c r="N36" s="10"/>
    </row>
    <row r="37" spans="1:14">
      <c r="C37" s="13"/>
      <c r="D37" s="13"/>
      <c r="E37" s="1"/>
      <c r="F37" s="1"/>
      <c r="G37" s="1"/>
      <c r="H37" s="1"/>
      <c r="I37" s="1"/>
      <c r="J37" s="1"/>
      <c r="K37" s="1"/>
      <c r="L37" s="1"/>
      <c r="M37" s="1"/>
      <c r="N37" s="10"/>
    </row>
    <row r="38" spans="1:14">
      <c r="C38" s="1"/>
      <c r="D38" s="1"/>
      <c r="E38" s="11"/>
      <c r="F38" s="11"/>
      <c r="G38" s="11"/>
      <c r="H38" s="11"/>
      <c r="I38" s="11"/>
      <c r="J38" s="11"/>
      <c r="K38" s="11"/>
      <c r="L38" s="11"/>
      <c r="M38" s="11"/>
      <c r="N38" s="12"/>
    </row>
    <row r="39" spans="1:14">
      <c r="C39" s="1"/>
      <c r="D39" s="1"/>
      <c r="E39" s="11"/>
      <c r="F39" s="11"/>
      <c r="G39" s="11"/>
      <c r="H39" s="11"/>
      <c r="I39" s="11"/>
      <c r="J39" s="11"/>
      <c r="K39" s="11"/>
      <c r="L39" s="11"/>
      <c r="M39" s="11"/>
      <c r="N39" s="12"/>
    </row>
    <row r="40" spans="1:14">
      <c r="C40" s="14"/>
      <c r="D40" s="14"/>
      <c r="E40" s="1"/>
      <c r="F40" s="1"/>
      <c r="G40" s="1"/>
      <c r="H40" s="1"/>
      <c r="I40" s="1"/>
      <c r="J40" s="1"/>
      <c r="K40" s="1"/>
      <c r="L40" s="1"/>
      <c r="M40" s="1"/>
      <c r="N40" s="10"/>
    </row>
  </sheetData>
  <dataValidations count="1">
    <dataValidation type="list" allowBlank="1" showInputMessage="1" showErrorMessage="1" sqref="F6:F22">
      <formula1>#REF!</formula1>
    </dataValidation>
  </dataValidations>
  <pageMargins left="0.7" right="0.7" top="0.75" bottom="0.75" header="0.3" footer="0.3"/>
  <pageSetup paperSize="9" orientation="portrait" r:id="rId1"/>
  <customProperties>
    <customPr name="_pios_id" r:id="rId2"/>
  </customPropertie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'Prices 2021'!$C$12:$C$21</xm:f>
          </x14:formula1>
          <xm:sqref>E8</xm:sqref>
        </x14:dataValidation>
        <x14:dataValidation type="list" allowBlank="1" showInputMessage="1" showErrorMessage="1">
          <x14:formula1>
            <xm:f>'Prices 2021'!$C$44:$C$55</xm:f>
          </x14:formula1>
          <xm:sqref>E22</xm:sqref>
        </x14:dataValidation>
        <x14:dataValidation type="list" allowBlank="1" showInputMessage="1" showErrorMessage="1">
          <x14:formula1>
            <xm:f>'Prices 2021'!$C$42:$C$43</xm:f>
          </x14:formula1>
          <xm:sqref>E20</xm:sqref>
        </x14:dataValidation>
        <x14:dataValidation type="list" allowBlank="1" showInputMessage="1" showErrorMessage="1">
          <x14:formula1>
            <xm:f>'Prices 2021'!$C$39:$C$41</xm:f>
          </x14:formula1>
          <xm:sqref>E18</xm:sqref>
        </x14:dataValidation>
        <x14:dataValidation type="list" allowBlank="1" showInputMessage="1" showErrorMessage="1">
          <x14:formula1>
            <xm:f>'Prices 2021'!$C$35:$C$38</xm:f>
          </x14:formula1>
          <xm:sqref>E16</xm:sqref>
        </x14:dataValidation>
        <x14:dataValidation type="list" allowBlank="1" showInputMessage="1" showErrorMessage="1">
          <x14:formula1>
            <xm:f>'Prices 2021'!$C$30:$C$34</xm:f>
          </x14:formula1>
          <xm:sqref>E14</xm:sqref>
        </x14:dataValidation>
        <x14:dataValidation type="list" allowBlank="1" showInputMessage="1" showErrorMessage="1">
          <x14:formula1>
            <xm:f>'Prices 2021'!$C$26:$C$29</xm:f>
          </x14:formula1>
          <xm:sqref>E12</xm:sqref>
        </x14:dataValidation>
        <x14:dataValidation type="list" allowBlank="1" showInputMessage="1" showErrorMessage="1">
          <x14:formula1>
            <xm:f>'Prices 2021'!$C$22:$C$25</xm:f>
          </x14:formula1>
          <xm:sqref>E10</xm:sqref>
        </x14:dataValidation>
        <x14:dataValidation type="list" allowBlank="1" showInputMessage="1" showErrorMessage="1">
          <x14:formula1>
            <xm:f>'Prices 2021'!$C$3:$C$11</xm:f>
          </x14:formula1>
          <xm:sqref>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9"/>
  <sheetViews>
    <sheetView showGridLines="0" zoomScale="70" zoomScaleNormal="70" workbookViewId="0">
      <selection activeCell="C28" sqref="C28"/>
    </sheetView>
  </sheetViews>
  <sheetFormatPr defaultColWidth="9.1796875" defaultRowHeight="14.5"/>
  <cols>
    <col min="1" max="1" width="7.54296875" customWidth="1"/>
    <col min="2" max="2" width="3.7265625" customWidth="1"/>
    <col min="3" max="3" width="38.7265625" customWidth="1"/>
    <col min="4" max="4" width="3.7265625" customWidth="1"/>
    <col min="5" max="5" width="74.26953125" customWidth="1"/>
    <col min="6" max="6" width="3.7265625" customWidth="1"/>
    <col min="7" max="7" width="10" customWidth="1"/>
    <col min="8" max="8" width="3.7265625" customWidth="1"/>
    <col min="9" max="9" width="16.7265625" customWidth="1"/>
    <col min="10" max="10" width="3.7265625" customWidth="1"/>
    <col min="11" max="11" width="2.7265625" customWidth="1"/>
    <col min="12" max="12" width="95" customWidth="1"/>
    <col min="13" max="13" width="9.1796875" customWidth="1"/>
    <col min="14" max="14" width="12.26953125" style="8" bestFit="1" customWidth="1"/>
  </cols>
  <sheetData>
    <row r="1" spans="2:14" ht="27" customHeight="1"/>
    <row r="2" spans="2:14" ht="40.5" customHeight="1">
      <c r="B2" s="21"/>
      <c r="C2" s="20" t="s">
        <v>178</v>
      </c>
      <c r="D2" s="21"/>
      <c r="E2" s="20" t="s">
        <v>335</v>
      </c>
      <c r="F2" s="21"/>
      <c r="G2" s="21"/>
      <c r="H2" s="21"/>
      <c r="I2" s="21"/>
      <c r="J2" s="21"/>
      <c r="K2" s="19"/>
      <c r="L2" s="43"/>
      <c r="M2" s="19"/>
    </row>
    <row r="3" spans="2:14" ht="9" customHeight="1">
      <c r="B3" s="33"/>
      <c r="C3" s="33"/>
      <c r="D3" s="33"/>
      <c r="E3" s="33"/>
      <c r="F3" s="33"/>
      <c r="G3" s="33"/>
      <c r="H3" s="33"/>
      <c r="I3" s="33"/>
      <c r="J3" s="33"/>
      <c r="K3" s="19"/>
      <c r="L3" s="19"/>
      <c r="M3" s="19"/>
    </row>
    <row r="4" spans="2:14" ht="26.25" customHeight="1">
      <c r="B4" s="21"/>
      <c r="C4" s="125" t="s">
        <v>261</v>
      </c>
      <c r="D4" s="125"/>
      <c r="E4" s="125" t="s">
        <v>238</v>
      </c>
      <c r="F4" s="125"/>
      <c r="G4" s="126" t="s">
        <v>177</v>
      </c>
      <c r="H4" s="125"/>
      <c r="I4" s="127" t="s">
        <v>330</v>
      </c>
      <c r="J4" s="22"/>
      <c r="K4" s="19"/>
      <c r="L4" s="19"/>
      <c r="M4" s="19"/>
    </row>
    <row r="5" spans="2:14" ht="30" customHeight="1">
      <c r="B5" s="33"/>
      <c r="C5" s="33"/>
      <c r="D5" s="33"/>
      <c r="E5" s="33"/>
      <c r="F5" s="33"/>
      <c r="G5" s="23"/>
      <c r="H5" s="24"/>
      <c r="I5" s="25" t="s">
        <v>184</v>
      </c>
      <c r="J5" s="33"/>
      <c r="K5" s="4"/>
      <c r="L5" s="105" t="s">
        <v>230</v>
      </c>
      <c r="M5" s="4"/>
    </row>
    <row r="6" spans="2:14" ht="30" customHeight="1">
      <c r="B6" s="26"/>
      <c r="C6" s="95" t="s">
        <v>231</v>
      </c>
      <c r="D6" s="26"/>
      <c r="E6" s="253" t="s">
        <v>135</v>
      </c>
      <c r="F6" s="29"/>
      <c r="G6" s="100" t="str">
        <f>VLOOKUP($E$6,'Prices 2021'!$C$3:$H$11,2,FALSE)</f>
        <v>C2</v>
      </c>
      <c r="H6" s="30"/>
      <c r="I6" s="112">
        <f>VLOOKUP($E$6,'Prices 2021'!$C$3:$H$11,6,FALSE)</f>
        <v>325</v>
      </c>
      <c r="J6" s="26"/>
      <c r="L6" s="106" t="s">
        <v>270</v>
      </c>
      <c r="N6" s="15"/>
    </row>
    <row r="7" spans="2:14" ht="6" customHeight="1">
      <c r="B7" s="26"/>
      <c r="C7" s="96"/>
      <c r="D7" s="26"/>
      <c r="E7" s="29"/>
      <c r="F7" s="29"/>
      <c r="G7" s="101"/>
      <c r="H7" s="30"/>
      <c r="I7" s="104"/>
      <c r="J7" s="26"/>
      <c r="L7" s="107"/>
      <c r="N7" s="15"/>
    </row>
    <row r="8" spans="2:14" ht="30" customHeight="1">
      <c r="B8" s="26"/>
      <c r="C8" s="95" t="s">
        <v>232</v>
      </c>
      <c r="D8" s="26"/>
      <c r="E8" s="253" t="s">
        <v>284</v>
      </c>
      <c r="F8" s="29"/>
      <c r="G8" s="100" t="str">
        <f>VLOOKUP($E$8,'Prices 2021'!$C$12:$H$21,2,FALSE)</f>
        <v>F08</v>
      </c>
      <c r="H8" s="30"/>
      <c r="I8" s="116">
        <f>VLOOKUP($E$8,'Prices 2021'!$C$12:$H$21,6,FALSE)</f>
        <v>157</v>
      </c>
      <c r="J8" s="26"/>
      <c r="L8" s="108"/>
    </row>
    <row r="9" spans="2:14" ht="6" customHeight="1">
      <c r="B9" s="26"/>
      <c r="C9" s="96"/>
      <c r="D9" s="26"/>
      <c r="E9" s="29"/>
      <c r="F9" s="29"/>
      <c r="G9" s="101"/>
      <c r="H9" s="30"/>
      <c r="I9" s="120"/>
      <c r="J9" s="26"/>
      <c r="L9" s="107"/>
    </row>
    <row r="10" spans="2:14" ht="30" customHeight="1">
      <c r="B10" s="26"/>
      <c r="C10" s="95" t="s">
        <v>233</v>
      </c>
      <c r="D10" s="26"/>
      <c r="E10" s="253" t="s">
        <v>131</v>
      </c>
      <c r="F10" s="29"/>
      <c r="G10" s="100" t="str">
        <f>VLOOKUP($E$10,'Prices 2021'!$C$22:$H$25,2,FALSE)</f>
        <v>L3</v>
      </c>
      <c r="H10" s="30"/>
      <c r="I10" s="116">
        <f>VLOOKUP($E$10,'Prices 2021'!$C$22:$H$25,6,FALSE)</f>
        <v>304</v>
      </c>
      <c r="J10" s="26"/>
      <c r="L10" s="108"/>
    </row>
    <row r="11" spans="2:14" ht="6" customHeight="1">
      <c r="B11" s="26"/>
      <c r="C11" s="97"/>
      <c r="D11" s="26"/>
      <c r="E11" s="29"/>
      <c r="F11" s="29"/>
      <c r="G11" s="101"/>
      <c r="H11" s="30"/>
      <c r="I11" s="120"/>
      <c r="J11" s="26"/>
      <c r="L11" s="107"/>
    </row>
    <row r="12" spans="2:14" ht="30" customHeight="1">
      <c r="B12" s="26"/>
      <c r="C12" s="95" t="s">
        <v>275</v>
      </c>
      <c r="D12" s="26"/>
      <c r="E12" s="253" t="s">
        <v>195</v>
      </c>
      <c r="F12" s="29"/>
      <c r="G12" s="100" t="str">
        <f>VLOOKUP($E$12,'Prices 2021'!$C$26:$H$29,2,FALSE)</f>
        <v>A1</v>
      </c>
      <c r="H12" s="30"/>
      <c r="I12" s="116">
        <f>VLOOKUP($E$12,'Prices 2021'!$C$26:$H$29,6,FALSE)</f>
        <v>420</v>
      </c>
      <c r="J12" s="26"/>
      <c r="L12" s="106" t="s">
        <v>193</v>
      </c>
    </row>
    <row r="13" spans="2:14" ht="6" customHeight="1">
      <c r="B13" s="26"/>
      <c r="C13" s="96"/>
      <c r="D13" s="26"/>
      <c r="E13" s="29"/>
      <c r="F13" s="29"/>
      <c r="G13" s="101"/>
      <c r="H13" s="30"/>
      <c r="I13" s="120"/>
      <c r="J13" s="26"/>
      <c r="L13" s="44"/>
    </row>
    <row r="14" spans="2:14" ht="30" customHeight="1">
      <c r="B14" s="26"/>
      <c r="C14" s="95" t="s">
        <v>276</v>
      </c>
      <c r="D14" s="28"/>
      <c r="E14" s="253" t="s">
        <v>293</v>
      </c>
      <c r="F14" s="29"/>
      <c r="G14" s="100" t="str">
        <f>VLOOKUP($E$14,'Prices 2021'!$C$30:$H$34,2,FALSE)</f>
        <v>H4</v>
      </c>
      <c r="H14" s="30"/>
      <c r="I14" s="116">
        <f>VLOOKUP($E$14,'Prices 2021'!$C$30:$H$34,6,FALSE)</f>
        <v>230</v>
      </c>
      <c r="J14" s="27"/>
      <c r="K14" s="1"/>
      <c r="L14" s="45"/>
      <c r="M14" s="1"/>
      <c r="N14" s="10"/>
    </row>
    <row r="15" spans="2:14" ht="6" customHeight="1">
      <c r="B15" s="26"/>
      <c r="C15" s="96"/>
      <c r="D15" s="28"/>
      <c r="E15" s="29"/>
      <c r="F15" s="29"/>
      <c r="G15" s="101"/>
      <c r="H15" s="30"/>
      <c r="I15" s="120"/>
      <c r="J15" s="27"/>
      <c r="K15" s="1"/>
      <c r="L15" s="44"/>
      <c r="M15" s="1"/>
      <c r="N15" s="10"/>
    </row>
    <row r="16" spans="2:14" ht="30" customHeight="1">
      <c r="B16" s="26"/>
      <c r="C16" s="98" t="s">
        <v>234</v>
      </c>
      <c r="D16" s="27"/>
      <c r="E16" s="253" t="s">
        <v>197</v>
      </c>
      <c r="F16" s="29"/>
      <c r="G16" s="100" t="str">
        <f>VLOOKUP($E$16,'Prices 2021'!$C$35:$H$38,2,FALSE)</f>
        <v>W3</v>
      </c>
      <c r="H16" s="30"/>
      <c r="I16" s="116">
        <f>VLOOKUP($E$16,'Prices 2021'!$C$35:$H$38,6,FALSE)</f>
        <v>104</v>
      </c>
      <c r="J16" s="30"/>
      <c r="K16" s="11"/>
      <c r="L16" s="45"/>
      <c r="M16" s="11"/>
      <c r="N16" s="12"/>
    </row>
    <row r="17" spans="2:14" ht="6" customHeight="1">
      <c r="B17" s="26"/>
      <c r="C17" s="99"/>
      <c r="D17" s="27"/>
      <c r="E17" s="29"/>
      <c r="F17" s="29"/>
      <c r="G17" s="101"/>
      <c r="H17" s="30"/>
      <c r="I17" s="120"/>
      <c r="J17" s="30"/>
      <c r="K17" s="11"/>
      <c r="L17" s="44"/>
      <c r="M17" s="11"/>
      <c r="N17" s="12"/>
    </row>
    <row r="18" spans="2:14" ht="30" customHeight="1">
      <c r="B18" s="26"/>
      <c r="C18" s="95" t="s">
        <v>235</v>
      </c>
      <c r="D18" s="26"/>
      <c r="E18" s="253" t="s">
        <v>140</v>
      </c>
      <c r="F18" s="29"/>
      <c r="G18" s="100" t="str">
        <f>VLOOKUP($E$18,'Prices 2021'!$C$39:$H$41,2,FALSE)</f>
        <v>P1</v>
      </c>
      <c r="H18" s="30"/>
      <c r="I18" s="116">
        <f>VLOOKUP($E$18,'Prices 2021'!$C$39:$H$41,6,FALSE)</f>
        <v>24</v>
      </c>
      <c r="J18" s="27"/>
      <c r="K18" s="1"/>
      <c r="L18" s="45"/>
      <c r="M18" s="1"/>
      <c r="N18" s="10"/>
    </row>
    <row r="19" spans="2:14" ht="6" customHeight="1">
      <c r="B19" s="26"/>
      <c r="C19" s="96"/>
      <c r="D19" s="26"/>
      <c r="E19" s="29"/>
      <c r="F19" s="29"/>
      <c r="G19" s="101"/>
      <c r="H19" s="30"/>
      <c r="I19" s="120"/>
      <c r="J19" s="27"/>
      <c r="K19" s="1"/>
      <c r="L19" s="44"/>
      <c r="M19" s="1"/>
      <c r="N19" s="10"/>
    </row>
    <row r="20" spans="2:14" ht="30" customHeight="1">
      <c r="B20" s="26"/>
      <c r="C20" s="95" t="s">
        <v>236</v>
      </c>
      <c r="D20" s="26"/>
      <c r="E20" s="253" t="s">
        <v>150</v>
      </c>
      <c r="F20" s="29"/>
      <c r="G20" s="100" t="str">
        <f>VLOOKUP($E$20,'Prices 2021'!$C$42:$H$43,2,FALSE)</f>
        <v>Q</v>
      </c>
      <c r="H20" s="30"/>
      <c r="I20" s="116">
        <f>VLOOKUP($E$20,'Prices 2021'!$C$42:$H$43,6,FALSE)</f>
        <v>274</v>
      </c>
      <c r="J20" s="27"/>
      <c r="K20" s="1"/>
      <c r="L20" s="45"/>
      <c r="M20" s="1"/>
      <c r="N20" s="10"/>
    </row>
    <row r="21" spans="2:14" ht="6" customHeight="1">
      <c r="B21" s="26"/>
      <c r="C21" s="96"/>
      <c r="D21" s="26"/>
      <c r="E21" s="29"/>
      <c r="F21" s="29"/>
      <c r="G21" s="102"/>
      <c r="H21" s="30"/>
      <c r="I21" s="120"/>
      <c r="J21" s="27"/>
      <c r="K21" s="1"/>
      <c r="L21" s="44"/>
      <c r="M21" s="1"/>
      <c r="N21" s="10"/>
    </row>
    <row r="22" spans="2:14" ht="30" customHeight="1">
      <c r="B22" s="26"/>
      <c r="C22" s="95" t="s">
        <v>237</v>
      </c>
      <c r="D22" s="26"/>
      <c r="E22" s="253" t="s">
        <v>142</v>
      </c>
      <c r="F22" s="29"/>
      <c r="G22" s="100" t="str">
        <f>VLOOKUP($E$22,'Prices 2021'!$C$44:$H$55,2,FALSE)</f>
        <v>C02</v>
      </c>
      <c r="H22" s="30"/>
      <c r="I22" s="116">
        <f>VLOOKUP($E$22,'Prices 2021'!$C$44:$H$55,6,FALSE)</f>
        <v>144</v>
      </c>
      <c r="J22" s="27"/>
      <c r="K22" s="1"/>
      <c r="L22" s="45"/>
      <c r="M22" s="1"/>
      <c r="N22" s="10"/>
    </row>
    <row r="23" spans="2:14">
      <c r="B23" s="26"/>
      <c r="C23" s="26"/>
      <c r="D23" s="26"/>
      <c r="E23" s="26"/>
      <c r="F23" s="26"/>
      <c r="G23" s="26"/>
      <c r="H23" s="26"/>
      <c r="I23" s="26"/>
      <c r="J23" s="30"/>
      <c r="K23" s="11"/>
      <c r="L23" s="11"/>
      <c r="M23" s="11"/>
      <c r="N23" s="12"/>
    </row>
    <row r="24" spans="2:14" ht="37" customHeight="1">
      <c r="B24" s="33"/>
      <c r="C24" s="32" t="s">
        <v>179</v>
      </c>
      <c r="D24" s="33"/>
      <c r="E24" s="31" t="str">
        <f>CONCATENATE("A_PremAire-",G6,"-",G8,"-",G10,"-",G12,"-",G14,"-",G16,"-",G18,"-",G20,"-",G22)</f>
        <v>A_PremAire-C2-F08-L3-A1-H4-W3-P1-Q-C02</v>
      </c>
      <c r="F24" s="33"/>
      <c r="G24" s="36"/>
      <c r="H24" s="36"/>
      <c r="I24" s="26"/>
      <c r="J24" s="30"/>
      <c r="K24" s="11"/>
      <c r="L24" s="11"/>
      <c r="M24" s="11"/>
      <c r="N24" s="12"/>
    </row>
    <row r="25" spans="2:14" ht="23">
      <c r="B25" s="33"/>
      <c r="C25" s="39"/>
      <c r="D25" s="37"/>
      <c r="E25" s="39"/>
      <c r="F25" s="37"/>
      <c r="G25" s="37"/>
      <c r="H25" s="37"/>
      <c r="I25" s="37"/>
      <c r="J25" s="30"/>
      <c r="K25" s="11"/>
      <c r="L25" s="11"/>
      <c r="M25" s="11"/>
      <c r="N25" s="12"/>
    </row>
    <row r="26" spans="2:14">
      <c r="B26" s="33"/>
      <c r="C26" s="36"/>
      <c r="D26" s="33"/>
      <c r="E26" s="33"/>
      <c r="F26" s="33"/>
      <c r="G26" s="36"/>
      <c r="H26" s="36"/>
      <c r="I26" s="26"/>
      <c r="J26" s="26"/>
    </row>
    <row r="27" spans="2:14" ht="23.5" thickBot="1">
      <c r="B27" s="33"/>
      <c r="C27" s="32" t="s">
        <v>331</v>
      </c>
      <c r="D27" s="33"/>
      <c r="E27" s="250">
        <f>SUM(I6:I22)</f>
        <v>1982</v>
      </c>
      <c r="F27" s="33"/>
      <c r="G27" s="36"/>
      <c r="H27" s="36"/>
      <c r="I27" s="26"/>
      <c r="J27" s="27"/>
      <c r="K27" s="1"/>
      <c r="L27" s="1"/>
      <c r="M27" s="1"/>
      <c r="N27" s="10"/>
    </row>
    <row r="28" spans="2:14" ht="24" thickTop="1" thickBot="1">
      <c r="B28" s="34"/>
      <c r="C28" s="51" t="s">
        <v>186</v>
      </c>
      <c r="D28" s="52"/>
      <c r="E28" s="254">
        <v>0</v>
      </c>
      <c r="F28" s="33"/>
      <c r="G28" s="34"/>
      <c r="H28" s="35"/>
      <c r="I28" s="26"/>
      <c r="J28" s="30"/>
      <c r="K28" s="11"/>
      <c r="L28" s="11"/>
      <c r="M28" s="11"/>
      <c r="N28" s="12"/>
    </row>
    <row r="29" spans="2:14" ht="24" thickTop="1" thickBot="1">
      <c r="B29" s="34"/>
      <c r="C29" s="38" t="s">
        <v>185</v>
      </c>
      <c r="D29" s="33"/>
      <c r="E29" s="251">
        <f>E27-(E27*E28)</f>
        <v>1982</v>
      </c>
      <c r="F29" s="33"/>
      <c r="G29" s="34"/>
      <c r="H29" s="35"/>
      <c r="I29" s="27"/>
      <c r="J29" s="30"/>
      <c r="K29" s="11"/>
      <c r="L29" s="11"/>
      <c r="M29" s="11"/>
      <c r="N29" s="12"/>
    </row>
    <row r="30" spans="2:14" ht="23.5" thickTop="1">
      <c r="B30" s="34"/>
      <c r="C30" s="51" t="s">
        <v>187</v>
      </c>
      <c r="D30" s="52"/>
      <c r="E30" s="255">
        <v>1</v>
      </c>
      <c r="F30" s="33"/>
      <c r="G30" s="34"/>
      <c r="H30" s="35"/>
      <c r="I30" s="27"/>
      <c r="J30" s="30"/>
      <c r="K30" s="11"/>
      <c r="L30" s="11"/>
      <c r="M30" s="11"/>
      <c r="N30" s="12"/>
    </row>
    <row r="31" spans="2:14" ht="23.5" thickBot="1">
      <c r="B31" s="34"/>
      <c r="C31" s="38" t="s">
        <v>188</v>
      </c>
      <c r="D31" s="33"/>
      <c r="E31" s="251">
        <f>E30*E29</f>
        <v>1982</v>
      </c>
      <c r="F31" s="33"/>
      <c r="G31" s="34"/>
      <c r="H31" s="35"/>
      <c r="I31" s="27"/>
      <c r="J31" s="30"/>
      <c r="K31" s="11"/>
      <c r="L31" s="11"/>
      <c r="M31" s="11"/>
      <c r="N31" s="12"/>
    </row>
    <row r="32" spans="2:14" ht="15" thickTop="1">
      <c r="B32" s="33"/>
      <c r="C32" s="33"/>
      <c r="D32" s="33"/>
      <c r="E32" s="33"/>
      <c r="F32" s="33"/>
      <c r="G32" s="33"/>
      <c r="H32" s="33"/>
      <c r="I32" s="27"/>
      <c r="J32" s="27"/>
      <c r="K32" s="1"/>
      <c r="L32" s="1"/>
      <c r="M32" s="1"/>
      <c r="N32" s="10"/>
    </row>
    <row r="33" spans="1:14">
      <c r="A33" s="4"/>
      <c r="B33" s="42"/>
      <c r="D33" s="42"/>
      <c r="E33" s="42"/>
      <c r="F33" s="42"/>
      <c r="G33" s="42"/>
      <c r="H33" s="42"/>
      <c r="I33" s="1"/>
      <c r="J33" s="1"/>
      <c r="K33" s="1"/>
      <c r="L33" s="1"/>
      <c r="M33" s="1"/>
      <c r="N33" s="10"/>
    </row>
    <row r="34" spans="1:14">
      <c r="A34" s="4"/>
      <c r="C34" s="257" t="s">
        <v>327</v>
      </c>
      <c r="D34" s="257" t="str">
        <f>I5</f>
        <v>Britain</v>
      </c>
      <c r="E34" s="258"/>
      <c r="I34" s="1"/>
      <c r="J34" s="1"/>
      <c r="K34" s="1"/>
      <c r="L34" s="1"/>
      <c r="M34" s="1"/>
      <c r="N34" s="10"/>
    </row>
    <row r="35" spans="1:14">
      <c r="C35" s="258"/>
      <c r="I35" s="1"/>
      <c r="J35" s="1"/>
      <c r="K35" s="1"/>
      <c r="L35" s="1"/>
      <c r="M35" s="1"/>
      <c r="N35" s="10"/>
    </row>
    <row r="36" spans="1:14">
      <c r="I36" s="1"/>
      <c r="J36" s="1"/>
      <c r="K36" s="1"/>
      <c r="L36" s="1"/>
      <c r="M36" s="1"/>
      <c r="N36" s="10"/>
    </row>
    <row r="37" spans="1:14">
      <c r="C37" s="1"/>
      <c r="D37" s="1"/>
      <c r="E37" s="11"/>
      <c r="F37" s="11"/>
      <c r="G37" s="11"/>
      <c r="H37" s="11"/>
      <c r="I37" s="11"/>
      <c r="J37" s="11"/>
      <c r="K37" s="11"/>
      <c r="L37" s="11"/>
      <c r="M37" s="11"/>
      <c r="N37" s="12"/>
    </row>
    <row r="38" spans="1:14">
      <c r="C38" s="1"/>
      <c r="D38" s="1"/>
      <c r="E38" s="11"/>
      <c r="F38" s="11"/>
      <c r="G38" s="11"/>
      <c r="H38" s="11"/>
      <c r="I38" s="11"/>
      <c r="J38" s="11"/>
      <c r="K38" s="11"/>
      <c r="L38" s="11"/>
      <c r="M38" s="11"/>
      <c r="N38" s="12"/>
    </row>
    <row r="39" spans="1:14">
      <c r="C39" s="14"/>
      <c r="D39" s="14"/>
      <c r="E39" s="1"/>
      <c r="F39" s="1"/>
      <c r="G39" s="1"/>
      <c r="H39" s="1"/>
      <c r="I39" s="1"/>
      <c r="J39" s="1"/>
      <c r="K39" s="1"/>
      <c r="L39" s="1"/>
      <c r="M39" s="1"/>
      <c r="N39" s="10"/>
    </row>
  </sheetData>
  <dataValidations count="1">
    <dataValidation type="list" allowBlank="1" showInputMessage="1" showErrorMessage="1" sqref="F6:F22">
      <formula1>#REF!</formula1>
    </dataValidation>
  </dataValidations>
  <pageMargins left="0.7" right="0.7" top="0.75" bottom="0.75" header="0.3" footer="0.3"/>
  <pageSetup paperSize="9" orientation="portrait" r:id="rId1"/>
  <customProperties>
    <customPr name="_pios_id" r:id="rId2"/>
  </customPropertie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'Prices 2021'!$C$12:$C$21</xm:f>
          </x14:formula1>
          <xm:sqref>E8</xm:sqref>
        </x14:dataValidation>
        <x14:dataValidation type="list" allowBlank="1" showInputMessage="1" showErrorMessage="1">
          <x14:formula1>
            <xm:f>'Prices 2021'!$C$44:$C$55</xm:f>
          </x14:formula1>
          <xm:sqref>E22</xm:sqref>
        </x14:dataValidation>
        <x14:dataValidation type="list" allowBlank="1" showInputMessage="1" showErrorMessage="1">
          <x14:formula1>
            <xm:f>'Prices 2021'!$C$42:$C$43</xm:f>
          </x14:formula1>
          <xm:sqref>E20</xm:sqref>
        </x14:dataValidation>
        <x14:dataValidation type="list" allowBlank="1" showInputMessage="1" showErrorMessage="1">
          <x14:formula1>
            <xm:f>'Prices 2021'!$C$39:$C$41</xm:f>
          </x14:formula1>
          <xm:sqref>E18</xm:sqref>
        </x14:dataValidation>
        <x14:dataValidation type="list" allowBlank="1" showInputMessage="1" showErrorMessage="1">
          <x14:formula1>
            <xm:f>'Prices 2021'!$C$35:$C$38</xm:f>
          </x14:formula1>
          <xm:sqref>E16</xm:sqref>
        </x14:dataValidation>
        <x14:dataValidation type="list" allowBlank="1" showInputMessage="1" showErrorMessage="1">
          <x14:formula1>
            <xm:f>'Prices 2021'!$C$30:$C$34</xm:f>
          </x14:formula1>
          <xm:sqref>E14</xm:sqref>
        </x14:dataValidation>
        <x14:dataValidation type="list" allowBlank="1" showInputMessage="1" showErrorMessage="1">
          <x14:formula1>
            <xm:f>'Prices 2021'!$C$26:$C$29</xm:f>
          </x14:formula1>
          <xm:sqref>E12</xm:sqref>
        </x14:dataValidation>
        <x14:dataValidation type="list" allowBlank="1" showInputMessage="1" showErrorMessage="1">
          <x14:formula1>
            <xm:f>'Prices 2021'!$C$22:$C$25</xm:f>
          </x14:formula1>
          <xm:sqref>E10</xm:sqref>
        </x14:dataValidation>
        <x14:dataValidation type="list" allowBlank="1" showInputMessage="1" showErrorMessage="1">
          <x14:formula1>
            <xm:f>'Prices 2021'!$C$3:$C$11</xm:f>
          </x14:formula1>
          <xm:sqref>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Logics Overview</vt:lpstr>
      <vt:lpstr>EUR_PremAire Configurator</vt:lpstr>
      <vt:lpstr>Prices 2021</vt:lpstr>
      <vt:lpstr>EUR_FR_PremAire Configurator</vt:lpstr>
      <vt:lpstr>EUR_IT_PremAire Configurator</vt:lpstr>
      <vt:lpstr>CHF_PremAire Configurator</vt:lpstr>
      <vt:lpstr>GBP_PremAire Configurator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Rafal Kisielinski</cp:lastModifiedBy>
  <cp:lastPrinted>2017-09-25T14:31:31Z</cp:lastPrinted>
  <dcterms:created xsi:type="dcterms:W3CDTF">2014-08-01T08:51:36Z</dcterms:created>
  <dcterms:modified xsi:type="dcterms:W3CDTF">2020-09-17T12:19:50Z</dcterms:modified>
</cp:coreProperties>
</file>